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080" windowWidth="23256" windowHeight="13176" activeTab="0"/>
  </bookViews>
  <sheets>
    <sheet name="РНП 1 курс" sheetId="1" r:id="rId1"/>
  </sheets>
  <definedNames>
    <definedName name="_xlnm.Print_Area" localSheetId="0">'РНП 1 курс'!$A$1:$BH$60</definedName>
  </definedNames>
  <calcPr fullCalcOnLoad="1"/>
</workbook>
</file>

<file path=xl/sharedStrings.xml><?xml version="1.0" encoding="utf-8"?>
<sst xmlns="http://schemas.openxmlformats.org/spreadsheetml/2006/main" count="127" uniqueCount="107">
  <si>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</si>
  <si>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</si>
  <si>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</si>
  <si>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</si>
  <si>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</si>
  <si>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</si>
  <si>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</si>
  <si>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</si>
  <si>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</si>
  <si>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</si>
  <si>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</si>
  <si>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</si>
  <si>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</si>
  <si>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</si>
  <si>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</si>
  <si>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</si>
  <si>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</si>
  <si>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</si>
  <si>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</si>
  <si>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</si>
  <si>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</si>
  <si>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</si>
  <si>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</si>
  <si>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</si>
  <si>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</si>
  <si>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</si>
  <si>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</si>
  <si>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</si>
  <si>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</si>
  <si>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</si>
  <si>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</si>
  <si>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</si>
  <si>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</si>
  <si>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</si>
  <si>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</si>
  <si>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</si>
  <si>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</si>
  <si>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 xml:space="preserve">          ЗАТВЕРДЖУЮ</t>
  </si>
  <si>
    <t>18 тижнів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</si>
  <si>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</si>
  <si>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</si>
  <si>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</si>
  <si>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</si>
  <si>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</si>
  <si>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</si>
  <si>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</si>
  <si>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</si>
  <si>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</si>
  <si>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</si>
  <si>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</si>
  <si>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</si>
  <si>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</si>
  <si>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</si>
  <si>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</si>
  <si>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</si>
  <si>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</si>
  <si>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</si>
  <si>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</si>
  <si>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</si>
  <si>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Інженерно-хімічний</t>
  </si>
  <si>
    <t>бакалавр з хімічних
технологій та інженерії</t>
  </si>
  <si>
    <t>Англійської мови технічного спрямування № 2</t>
  </si>
  <si>
    <t>Разом за цикл</t>
  </si>
  <si>
    <t xml:space="preserve"> Заст. декана ІХФ</t>
  </si>
  <si>
    <t>/Микола ГОМЕЛЯ /</t>
  </si>
  <si>
    <t>/Дмитро СІДОРОВ/</t>
  </si>
  <si>
    <t>Технічних та програмних засобів автоматизації</t>
  </si>
  <si>
    <t xml:space="preserve">  Промислова екологія та ресурсоефективні чисті технології</t>
  </si>
  <si>
    <t>1 семестр</t>
  </si>
  <si>
    <t>2 семестр</t>
  </si>
  <si>
    <t>1.1. Цикл загальної підготовки</t>
  </si>
  <si>
    <t>1. НОРМАТИВНІ освітні компоненти</t>
  </si>
  <si>
    <t xml:space="preserve">Фізика - 1. Механіка. Теплота </t>
  </si>
  <si>
    <t>Фізика - 2. Електромагнетизм</t>
  </si>
  <si>
    <t>Загальна  та  неорганічна  хімія - 1. Загальна хімія</t>
  </si>
  <si>
    <t xml:space="preserve">Загальна та неорганічна хімія-2. Неорганічна хімія </t>
  </si>
  <si>
    <t>Загальна та неорганічна хімія</t>
  </si>
  <si>
    <t>Вища математика - 1. Диференційне числення</t>
  </si>
  <si>
    <t>Вища математика - 2. Інтегральне числення</t>
  </si>
  <si>
    <t>Математичної фізики</t>
  </si>
  <si>
    <t>1.2. Цикл професійної підготовки</t>
  </si>
  <si>
    <t xml:space="preserve">ВСЬОГО нормативних </t>
  </si>
  <si>
    <t xml:space="preserve">1 курс </t>
  </si>
  <si>
    <t>Нарисної геометрії, інженерної та комп"ютерної графіки</t>
  </si>
  <si>
    <t xml:space="preserve">на 2021/ 2022 навчальний рік   </t>
  </si>
  <si>
    <t xml:space="preserve"> </t>
  </si>
  <si>
    <t>Спортивного вдосконалення</t>
  </si>
  <si>
    <t>прийом 2021 року</t>
  </si>
  <si>
    <t xml:space="preserve">                       РОБОЧИЙ   НАВЧАЛЬНИЙ   ПЛАН</t>
  </si>
  <si>
    <t>Культура мови та ділове мовлення</t>
  </si>
  <si>
    <t>Історія української культури</t>
  </si>
  <si>
    <t>Основи здорового способу життя</t>
  </si>
  <si>
    <t xml:space="preserve">Кафедра історії </t>
  </si>
  <si>
    <t>Інженерна графіка</t>
  </si>
  <si>
    <t>Комп'ютерна графіка</t>
  </si>
  <si>
    <t xml:space="preserve"> Інформаційні технології</t>
  </si>
  <si>
    <t>Іноземна мова-1. Практичний курс іноземної мови І</t>
  </si>
  <si>
    <t>ЛЦ-11 (20+0), ЛЦ-12 (22+0)</t>
  </si>
  <si>
    <r>
      <t>РГР</t>
    </r>
    <r>
      <rPr>
        <sz val="50"/>
        <rFont val="Arial"/>
        <family val="2"/>
      </rPr>
      <t xml:space="preserve"> - розрахунково-графічна робота;</t>
    </r>
  </si>
  <si>
    <r>
      <t>РР</t>
    </r>
    <r>
      <rPr>
        <sz val="50"/>
        <rFont val="Arial"/>
        <family val="2"/>
      </rPr>
      <t xml:space="preserve"> - розрахункова робота;</t>
    </r>
  </si>
  <si>
    <r>
      <t>ГР</t>
    </r>
    <r>
      <rPr>
        <sz val="50"/>
        <rFont val="Arial"/>
        <family val="2"/>
      </rPr>
      <t xml:space="preserve"> - графічна робота;</t>
    </r>
  </si>
  <si>
    <r>
      <t>ДКР</t>
    </r>
    <r>
      <rPr>
        <sz val="50"/>
        <rFont val="Arial"/>
        <family val="2"/>
      </rPr>
      <t xml:space="preserve"> - домашня контрольна робота (виконується під час СРС)</t>
    </r>
  </si>
  <si>
    <t>Кафедра української мови, літератури та культури</t>
  </si>
  <si>
    <r>
      <t xml:space="preserve">"_____"_________________ </t>
    </r>
    <r>
      <rPr>
        <b/>
        <sz val="45"/>
        <rFont val="Arial"/>
        <family val="2"/>
      </rPr>
      <t>2021 р.</t>
    </r>
  </si>
  <si>
    <t>3 роки 10 місяці           (4 н.р.)</t>
  </si>
  <si>
    <t>Загальної фізики та моделювання фізичних процесів</t>
  </si>
  <si>
    <t>Ухвалено на засіданні Вченої ради  ІХФ, ПРОТОКОЛ № 4  від  25.04.2021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</si>
</sst>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b/>
      <sz val="45"/>
      <name val="Arial Cyr"/>
      <family val="0"/>
    </font>
    <font>
      <b/>
      <sz val="50"/>
      <name val="Arial"/>
      <family val="2"/>
    </font>
    <font>
      <sz val="50"/>
      <name val="Arial"/>
      <family val="2"/>
    </font>
    <font>
      <b/>
      <sz val="50"/>
      <name val="Arial Cyr"/>
      <family val="2"/>
    </font>
    <font>
      <b/>
      <i/>
      <sz val="50"/>
      <name val="Arial"/>
      <family val="2"/>
    </font>
    <font>
      <sz val="50"/>
      <name val="Arial Cyr"/>
      <family val="0"/>
    </font>
    <font>
      <sz val="45"/>
      <name val="Arial"/>
      <family val="2"/>
    </font>
    <font>
      <sz val="4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24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left" vertical="center" wrapText="1" shrinkToFit="1"/>
    </xf>
    <xf numFmtId="0" fontId="9" fillId="0" borderId="30" xfId="0" applyNumberFormat="1" applyFont="1" applyFill="1" applyBorder="1" applyAlignment="1">
      <alignment horizontal="center" vertical="center" wrapText="1" shrinkToFit="1"/>
    </xf>
    <xf numFmtId="0" fontId="9" fillId="0" borderId="31" xfId="0" applyNumberFormat="1" applyFont="1" applyFill="1" applyBorder="1" applyAlignment="1">
      <alignment horizontal="center" vertical="center" wrapText="1" shrinkToFit="1"/>
    </xf>
    <xf numFmtId="0" fontId="9" fillId="0" borderId="32" xfId="0" applyNumberFormat="1" applyFont="1" applyFill="1" applyBorder="1" applyAlignment="1">
      <alignment horizontal="center" vertical="center" wrapText="1" shrinkToFit="1"/>
    </xf>
    <xf numFmtId="1" fontId="9" fillId="0" borderId="33" xfId="0" applyNumberFormat="1" applyFont="1" applyFill="1" applyBorder="1" applyAlignment="1">
      <alignment horizontal="center" vertical="center" wrapText="1" shrinkToFit="1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 shrinkToFit="1"/>
    </xf>
    <xf numFmtId="0" fontId="9" fillId="0" borderId="35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0" fontId="9" fillId="0" borderId="32" xfId="0" applyNumberFormat="1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33" xfId="0" applyNumberFormat="1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 wrapText="1" shrinkToFit="1"/>
    </xf>
    <xf numFmtId="0" fontId="8" fillId="0" borderId="37" xfId="0" applyNumberFormat="1" applyFont="1" applyFill="1" applyBorder="1" applyAlignment="1">
      <alignment horizontal="center" vertical="center" wrapText="1" shrinkToFit="1"/>
    </xf>
    <xf numFmtId="0" fontId="8" fillId="0" borderId="38" xfId="0" applyNumberFormat="1" applyFont="1" applyFill="1" applyBorder="1" applyAlignment="1">
      <alignment horizontal="center" vertical="center" wrapText="1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37" xfId="0" applyNumberFormat="1" applyFont="1" applyFill="1" applyBorder="1" applyAlignment="1">
      <alignment horizontal="center" vertical="center" shrinkToFit="1"/>
    </xf>
    <xf numFmtId="0" fontId="8" fillId="0" borderId="39" xfId="0" applyNumberFormat="1" applyFont="1" applyFill="1" applyBorder="1" applyAlignment="1">
      <alignment horizontal="center" vertical="center" shrinkToFit="1"/>
    </xf>
    <xf numFmtId="0" fontId="8" fillId="0" borderId="38" xfId="0" applyNumberFormat="1" applyFont="1" applyFill="1" applyBorder="1" applyAlignment="1">
      <alignment horizontal="center" vertical="center" shrinkToFit="1"/>
    </xf>
    <xf numFmtId="0" fontId="8" fillId="0" borderId="40" xfId="0" applyNumberFormat="1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8" fillId="0" borderId="40" xfId="0" applyNumberFormat="1" applyFont="1" applyFill="1" applyBorder="1" applyAlignment="1">
      <alignment horizontal="center" vertical="center" wrapText="1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42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1" fontId="8" fillId="0" borderId="43" xfId="0" applyNumberFormat="1" applyFont="1" applyFill="1" applyBorder="1" applyAlignment="1">
      <alignment horizontal="center" vertical="center" wrapText="1" shrinkToFit="1"/>
    </xf>
    <xf numFmtId="1" fontId="8" fillId="0" borderId="4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justify"/>
    </xf>
    <xf numFmtId="0" fontId="9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justify"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8" fillId="0" borderId="46" xfId="0" applyNumberFormat="1" applyFont="1" applyBorder="1" applyAlignment="1" applyProtection="1">
      <alignment horizontal="left" vertical="justify"/>
      <protection/>
    </xf>
    <xf numFmtId="49" fontId="8" fillId="0" borderId="46" xfId="0" applyNumberFormat="1" applyFont="1" applyBorder="1" applyAlignment="1" applyProtection="1">
      <alignment horizontal="center" vertical="justify"/>
      <protection/>
    </xf>
    <xf numFmtId="0" fontId="9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 applyProtection="1">
      <alignment horizontal="center" vertical="justify"/>
      <protection/>
    </xf>
    <xf numFmtId="49" fontId="8" fillId="0" borderId="0" xfId="0" applyNumberFormat="1" applyFont="1" applyBorder="1" applyAlignment="1" applyProtection="1">
      <alignment horizontal="center" vertical="justify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49" fontId="8" fillId="0" borderId="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1" fontId="8" fillId="0" borderId="39" xfId="0" applyNumberFormat="1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49" xfId="0" applyNumberFormat="1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1" fontId="8" fillId="0" borderId="56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3" fillId="0" borderId="50" xfId="0" applyNumberFormat="1" applyFont="1" applyFill="1" applyBorder="1" applyAlignment="1">
      <alignment horizontal="center" vertical="center" textRotation="90" wrapText="1"/>
    </xf>
    <xf numFmtId="49" fontId="3" fillId="0" borderId="49" xfId="0" applyNumberFormat="1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 textRotation="90" wrapText="1"/>
    </xf>
    <xf numFmtId="0" fontId="3" fillId="0" borderId="64" xfId="0" applyNumberFormat="1" applyFont="1" applyFill="1" applyBorder="1" applyAlignment="1">
      <alignment horizontal="center" vertical="center" textRotation="90" wrapText="1"/>
    </xf>
    <xf numFmtId="49" fontId="3" fillId="0" borderId="51" xfId="0" applyNumberFormat="1" applyFont="1" applyFill="1" applyBorder="1" applyAlignment="1">
      <alignment horizontal="center" vertical="center" textRotation="90" wrapText="1"/>
    </xf>
    <xf numFmtId="49" fontId="3" fillId="0" borderId="65" xfId="0" applyNumberFormat="1" applyFont="1" applyFill="1" applyBorder="1" applyAlignment="1">
      <alignment horizontal="center" vertical="center" textRotation="90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 textRotation="90"/>
    </xf>
    <xf numFmtId="0" fontId="3" fillId="0" borderId="72" xfId="0" applyNumberFormat="1" applyFont="1" applyFill="1" applyBorder="1" applyAlignment="1">
      <alignment horizontal="center" vertical="center" textRotation="90"/>
    </xf>
    <xf numFmtId="0" fontId="3" fillId="0" borderId="52" xfId="0" applyNumberFormat="1" applyFont="1" applyFill="1" applyBorder="1" applyAlignment="1">
      <alignment horizontal="center" vertical="center" textRotation="90" wrapText="1"/>
    </xf>
    <xf numFmtId="0" fontId="3" fillId="0" borderId="73" xfId="0" applyNumberFormat="1" applyFont="1" applyFill="1" applyBorder="1" applyAlignment="1">
      <alignment horizontal="center" vertical="center" textRotation="90" wrapText="1"/>
    </xf>
    <xf numFmtId="0" fontId="3" fillId="0" borderId="61" xfId="0" applyNumberFormat="1" applyFont="1" applyFill="1" applyBorder="1" applyAlignment="1">
      <alignment horizontal="center" vertical="center" textRotation="90"/>
    </xf>
    <xf numFmtId="0" fontId="3" fillId="0" borderId="51" xfId="0" applyNumberFormat="1" applyFont="1" applyFill="1" applyBorder="1" applyAlignment="1">
      <alignment horizontal="center" vertical="top"/>
    </xf>
    <xf numFmtId="0" fontId="3" fillId="0" borderId="68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49" fontId="3" fillId="0" borderId="74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74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65" xfId="0" applyNumberFormat="1" applyFont="1" applyFill="1" applyBorder="1" applyAlignment="1">
      <alignment horizontal="center" vertical="center" textRotation="90" wrapText="1"/>
    </xf>
    <xf numFmtId="0" fontId="3" fillId="0" borderId="7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49" fontId="3" fillId="0" borderId="50" xfId="0" applyNumberFormat="1" applyFont="1" applyFill="1" applyBorder="1" applyAlignment="1">
      <alignment horizontal="center" vertical="center" textRotation="90"/>
    </xf>
    <xf numFmtId="49" fontId="3" fillId="0" borderId="49" xfId="0" applyNumberFormat="1" applyFont="1" applyFill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textRotation="90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 shrinkToFit="1"/>
    </xf>
    <xf numFmtId="0" fontId="9" fillId="0" borderId="18" xfId="0" applyFont="1" applyBorder="1" applyAlignment="1">
      <alignment horizontal="left" vertical="center" wrapText="1" shrinkToFit="1"/>
    </xf>
    <xf numFmtId="0" fontId="9" fillId="0" borderId="70" xfId="0" applyFont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9" fillId="0" borderId="55" xfId="0" applyNumberFormat="1" applyFont="1" applyFill="1" applyBorder="1" applyAlignment="1">
      <alignment horizontal="left" vertical="center" wrapText="1" shrinkToFit="1"/>
    </xf>
    <xf numFmtId="0" fontId="9" fillId="0" borderId="66" xfId="0" applyNumberFormat="1" applyFont="1" applyFill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9" fillId="0" borderId="79" xfId="0" applyFont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wrapText="1" shrinkToFit="1"/>
    </xf>
    <xf numFmtId="49" fontId="11" fillId="0" borderId="0" xfId="0" applyNumberFormat="1" applyFont="1" applyFill="1" applyBorder="1" applyAlignment="1">
      <alignment horizontal="left" vertical="justify"/>
    </xf>
    <xf numFmtId="49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right" vertical="center" shrinkToFit="1"/>
    </xf>
    <xf numFmtId="0" fontId="8" fillId="0" borderId="66" xfId="0" applyFont="1" applyFill="1" applyBorder="1" applyAlignment="1">
      <alignment horizontal="right" vertical="center" shrinkToFit="1"/>
    </xf>
    <xf numFmtId="0" fontId="8" fillId="0" borderId="42" xfId="0" applyFont="1" applyFill="1" applyBorder="1" applyAlignment="1">
      <alignment horizontal="right" vertical="center" shrinkToFit="1"/>
    </xf>
    <xf numFmtId="0" fontId="8" fillId="0" borderId="47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6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75" xfId="0" applyNumberFormat="1" applyFont="1" applyFill="1" applyBorder="1" applyAlignment="1">
      <alignment horizontal="center" vertical="center"/>
    </xf>
    <xf numFmtId="0" fontId="8" fillId="0" borderId="76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9" fillId="0" borderId="2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right" vertical="center" wrapText="1" shrinkToFit="1"/>
    </xf>
    <xf numFmtId="0" fontId="8" fillId="0" borderId="66" xfId="0" applyFont="1" applyFill="1" applyBorder="1" applyAlignment="1">
      <alignment horizontal="right" vertical="center" wrapText="1" shrinkToFit="1"/>
    </xf>
    <xf numFmtId="0" fontId="8" fillId="0" borderId="42" xfId="0" applyFont="1" applyFill="1" applyBorder="1" applyAlignment="1">
      <alignment horizontal="right" vertical="center" wrapText="1" shrinkToFit="1"/>
    </xf>
    <xf numFmtId="0" fontId="9" fillId="0" borderId="46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right"/>
      <protection/>
    </xf>
    <xf numFmtId="0" fontId="8" fillId="0" borderId="76" xfId="0" applyFont="1" applyFill="1" applyBorder="1" applyAlignment="1">
      <alignment horizontal="right" vertical="center" wrapText="1" shrinkToFit="1"/>
    </xf>
    <xf numFmtId="0" fontId="8" fillId="0" borderId="6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1047750</xdr:colOff>
      <xdr:row>0</xdr:row>
      <xdr:rowOff>209550</xdr:rowOff>
    </xdr:from>
    <xdr:to>
      <xdr:col>20</xdr:col>
      <xdr:colOff>800100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09550"/>
          <a:ext cx="29622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58"/>
  <sheetViews>
    <sheetView tabSelected="1" zoomScale="26" zoomScaleNormal="26" zoomScaleSheetLayoutView="25" zoomScalePageLayoutView="0" workbookViewId="0" topLeftCell="A1">
      <selection activeCell="U39" sqref="U39:V39"/>
    </sheetView>
  </sheetViews>
  <sheetFormatPr defaultColWidth="10.125" defaultRowHeight="12.75"/>
  <cols>
    <col min="1" max="1" width="18.125" style="2" customWidth="1"/>
    <col min="2" max="2" width="15.50390625" style="2" customWidth="1"/>
    <col min="3" max="19" width="6.375" style="2" hidden="1" customWidth="1"/>
    <col min="20" max="20" width="42.125" style="2" customWidth="1"/>
    <col min="21" max="21" width="117.375" style="4" customWidth="1"/>
    <col min="22" max="22" width="24.75390625" style="5" customWidth="1"/>
    <col min="23" max="23" width="21.375" style="17" customWidth="1"/>
    <col min="24" max="24" width="25.625" style="7" customWidth="1"/>
    <col min="25" max="27" width="12.625" style="7" customWidth="1"/>
    <col min="28" max="28" width="16.625" style="7" customWidth="1"/>
    <col min="29" max="29" width="37.75390625" style="7" customWidth="1"/>
    <col min="30" max="30" width="12.625" style="8" hidden="1" customWidth="1"/>
    <col min="31" max="31" width="18.50390625" style="8" customWidth="1"/>
    <col min="32" max="32" width="23.125" style="8" customWidth="1"/>
    <col min="33" max="33" width="25.125" style="8" customWidth="1"/>
    <col min="34" max="34" width="22.375" style="8" customWidth="1"/>
    <col min="35" max="35" width="14.50390625" style="8" customWidth="1"/>
    <col min="36" max="36" width="22.50390625" style="8" customWidth="1"/>
    <col min="37" max="37" width="17.00390625" style="8" customWidth="1"/>
    <col min="38" max="38" width="18.75390625" style="8" customWidth="1"/>
    <col min="39" max="39" width="17.625" style="8" customWidth="1"/>
    <col min="40" max="41" width="18.50390625" style="8" customWidth="1"/>
    <col min="42" max="42" width="13.50390625" style="2" customWidth="1"/>
    <col min="43" max="43" width="11.75390625" style="2" customWidth="1"/>
    <col min="44" max="44" width="17.625" style="2" customWidth="1"/>
    <col min="45" max="46" width="12.125" style="2" customWidth="1"/>
    <col min="47" max="47" width="12.625" style="2" customWidth="1"/>
    <col min="48" max="48" width="13.50390625" style="2" customWidth="1"/>
    <col min="49" max="49" width="12.125" style="2" customWidth="1"/>
    <col min="50" max="50" width="14.50390625" style="2" customWidth="1"/>
    <col min="51" max="51" width="17.125" style="2" customWidth="1"/>
    <col min="52" max="52" width="17.50390625" style="2" customWidth="1"/>
    <col min="53" max="53" width="15.50390625" style="2" customWidth="1"/>
    <col min="54" max="54" width="17.75390625" style="2" customWidth="1"/>
    <col min="55" max="55" width="18.125" style="2" customWidth="1"/>
    <col min="56" max="56" width="17.00390625" style="2" customWidth="1"/>
    <col min="57" max="57" width="17.375" style="2" customWidth="1"/>
    <col min="58" max="58" width="8.375" style="2" customWidth="1"/>
    <col min="59" max="59" width="10.125" style="2" customWidth="1"/>
    <col min="60" max="60" width="1.12109375" style="2" customWidth="1"/>
    <col min="61" max="61" width="36.125" style="2" bestFit="1" customWidth="1"/>
    <col min="62" max="16384" width="10.125" style="2" customWidth="1"/>
  </cols>
  <sheetData>
    <row r="1" spans="2:53" ht="102.7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04" t="s">
        <v>42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2"/>
      <c r="AZ1" s="22"/>
      <c r="BA1" s="22"/>
    </row>
    <row r="2" spans="2:53" ht="52.5" customHeight="1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</row>
    <row r="3" spans="2:53" ht="68.25" customHeight="1">
      <c r="B3" s="206" t="s">
        <v>88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07" t="s">
        <v>37</v>
      </c>
      <c r="U4" s="207"/>
      <c r="V4" s="23"/>
      <c r="W4" s="23"/>
      <c r="X4" s="208" t="s">
        <v>84</v>
      </c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7" ht="249" customHeight="1">
      <c r="A5" s="178"/>
      <c r="B5" s="209" t="s">
        <v>54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179"/>
      <c r="X5" s="210" t="s">
        <v>87</v>
      </c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180"/>
      <c r="AS5" s="181"/>
      <c r="AT5" s="181"/>
      <c r="AU5" s="211" t="s">
        <v>0</v>
      </c>
      <c r="AV5" s="211"/>
      <c r="AW5" s="211"/>
      <c r="AX5" s="211"/>
      <c r="AY5" s="211"/>
      <c r="AZ5" s="212" t="s">
        <v>59</v>
      </c>
      <c r="BA5" s="212"/>
      <c r="BB5" s="212"/>
      <c r="BC5" s="212"/>
      <c r="BD5" s="212"/>
      <c r="BE5" s="182"/>
    </row>
    <row r="6" spans="1:57" ht="117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83"/>
      <c r="V6" s="184"/>
      <c r="W6" s="213" t="s">
        <v>40</v>
      </c>
      <c r="X6" s="213"/>
      <c r="Y6" s="213"/>
      <c r="Z6" s="213"/>
      <c r="AA6" s="213"/>
      <c r="AB6" s="213"/>
      <c r="AC6" s="185" t="s">
        <v>1</v>
      </c>
      <c r="AD6" s="214" t="s">
        <v>56</v>
      </c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186"/>
      <c r="AU6" s="187" t="s">
        <v>2</v>
      </c>
      <c r="AV6" s="188"/>
      <c r="AW6" s="188"/>
      <c r="AX6" s="188"/>
      <c r="AY6" s="189"/>
      <c r="AZ6" s="212" t="s">
        <v>51</v>
      </c>
      <c r="BA6" s="212"/>
      <c r="BB6" s="212"/>
      <c r="BC6" s="212"/>
      <c r="BD6" s="190"/>
      <c r="BE6" s="182"/>
    </row>
    <row r="7" spans="1:57" ht="111" customHeight="1">
      <c r="A7" s="215" t="s">
        <v>55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 t="s">
        <v>58</v>
      </c>
      <c r="X7" s="216"/>
      <c r="Y7" s="216"/>
      <c r="Z7" s="216"/>
      <c r="AA7" s="216"/>
      <c r="AB7" s="216"/>
      <c r="AC7" s="185" t="s">
        <v>1</v>
      </c>
      <c r="AD7" s="191"/>
      <c r="AE7" s="217" t="s">
        <v>67</v>
      </c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186"/>
      <c r="AU7" s="192" t="s">
        <v>3</v>
      </c>
      <c r="AV7" s="189"/>
      <c r="AW7" s="189"/>
      <c r="AX7" s="189"/>
      <c r="AY7" s="189"/>
      <c r="AZ7" s="218" t="s">
        <v>104</v>
      </c>
      <c r="BA7" s="218"/>
      <c r="BB7" s="218"/>
      <c r="BC7" s="218"/>
      <c r="BD7" s="218"/>
      <c r="BE7" s="182"/>
    </row>
    <row r="8" spans="1:57" ht="13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219" t="s">
        <v>103</v>
      </c>
      <c r="U8" s="219"/>
      <c r="V8" s="219"/>
      <c r="W8" s="220" t="s">
        <v>39</v>
      </c>
      <c r="X8" s="220"/>
      <c r="Y8" s="220"/>
      <c r="Z8" s="220"/>
      <c r="AA8" s="220"/>
      <c r="AB8" s="220"/>
      <c r="AC8" s="185" t="s">
        <v>1</v>
      </c>
      <c r="AD8" s="221" t="s">
        <v>43</v>
      </c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186"/>
      <c r="AU8" s="192" t="s">
        <v>4</v>
      </c>
      <c r="AV8" s="192"/>
      <c r="AW8" s="192"/>
      <c r="AX8" s="192"/>
      <c r="AY8" s="192"/>
      <c r="AZ8" s="222" t="s">
        <v>60</v>
      </c>
      <c r="BA8" s="222"/>
      <c r="BB8" s="222"/>
      <c r="BC8" s="222"/>
      <c r="BD8" s="222"/>
      <c r="BE8" s="222"/>
    </row>
    <row r="9" spans="1:57" ht="144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3"/>
      <c r="V9" s="183"/>
      <c r="W9" s="223" t="s">
        <v>5</v>
      </c>
      <c r="X9" s="223"/>
      <c r="Y9" s="223"/>
      <c r="Z9" s="223"/>
      <c r="AA9" s="193"/>
      <c r="AB9" s="193"/>
      <c r="AC9" s="185" t="s">
        <v>1</v>
      </c>
      <c r="AD9" s="194"/>
      <c r="AE9" s="224" t="s">
        <v>57</v>
      </c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195"/>
      <c r="AS9" s="196"/>
      <c r="AT9" s="186"/>
      <c r="AU9" s="197"/>
      <c r="AV9" s="197"/>
      <c r="AW9" s="197"/>
      <c r="AX9" s="197"/>
      <c r="AY9" s="197"/>
      <c r="AZ9" s="197"/>
      <c r="BA9" s="197"/>
      <c r="BB9" s="198"/>
      <c r="BC9" s="198"/>
      <c r="BD9" s="198"/>
      <c r="BE9" s="178"/>
    </row>
    <row r="10" spans="1:57" ht="112.5" customHeight="1" thickBo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3"/>
      <c r="V10" s="183"/>
      <c r="W10" s="199"/>
      <c r="X10" s="200"/>
      <c r="Y10" s="200"/>
      <c r="Z10" s="200"/>
      <c r="AA10" s="201"/>
      <c r="AB10" s="202"/>
      <c r="AC10" s="202"/>
      <c r="AD10" s="202"/>
      <c r="AE10" s="202"/>
      <c r="AF10" s="202"/>
      <c r="AG10" s="202"/>
      <c r="AH10" s="202"/>
      <c r="AI10" s="202"/>
      <c r="AJ10" s="202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</row>
    <row r="11" spans="1:59" s="6" customFormat="1" ht="153.75" customHeight="1" thickBot="1">
      <c r="A11" s="9"/>
      <c r="B11" s="227" t="s">
        <v>6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230" t="s">
        <v>53</v>
      </c>
      <c r="U11" s="231"/>
      <c r="V11" s="232"/>
      <c r="W11" s="236" t="s">
        <v>7</v>
      </c>
      <c r="X11" s="237"/>
      <c r="Y11" s="237"/>
      <c r="Z11" s="237"/>
      <c r="AA11" s="237"/>
      <c r="AB11" s="237"/>
      <c r="AC11" s="237"/>
      <c r="AD11" s="238"/>
      <c r="AE11" s="236" t="s">
        <v>8</v>
      </c>
      <c r="AF11" s="238"/>
      <c r="AG11" s="244" t="s">
        <v>9</v>
      </c>
      <c r="AH11" s="245"/>
      <c r="AI11" s="245"/>
      <c r="AJ11" s="245"/>
      <c r="AK11" s="245"/>
      <c r="AL11" s="245"/>
      <c r="AM11" s="245"/>
      <c r="AN11" s="245"/>
      <c r="AO11" s="250" t="s">
        <v>10</v>
      </c>
      <c r="AP11" s="254" t="s">
        <v>11</v>
      </c>
      <c r="AQ11" s="254"/>
      <c r="AR11" s="254"/>
      <c r="AS11" s="254"/>
      <c r="AT11" s="254"/>
      <c r="AU11" s="254"/>
      <c r="AV11" s="254"/>
      <c r="AW11" s="254"/>
      <c r="AX11" s="257" t="s">
        <v>44</v>
      </c>
      <c r="AY11" s="258"/>
      <c r="AZ11" s="258"/>
      <c r="BA11" s="258"/>
      <c r="BB11" s="258"/>
      <c r="BC11" s="258"/>
      <c r="BD11" s="258"/>
      <c r="BE11" s="259"/>
      <c r="BF11" s="30"/>
      <c r="BG11" s="31"/>
    </row>
    <row r="12" spans="1:59" s="6" customFormat="1" ht="50.25" customHeight="1">
      <c r="A12" s="9"/>
      <c r="B12" s="228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233"/>
      <c r="U12" s="234"/>
      <c r="V12" s="235"/>
      <c r="W12" s="239"/>
      <c r="X12" s="240"/>
      <c r="Y12" s="240"/>
      <c r="Z12" s="240"/>
      <c r="AA12" s="240"/>
      <c r="AB12" s="240"/>
      <c r="AC12" s="240"/>
      <c r="AD12" s="241"/>
      <c r="AE12" s="239"/>
      <c r="AF12" s="241"/>
      <c r="AG12" s="246"/>
      <c r="AH12" s="247"/>
      <c r="AI12" s="247"/>
      <c r="AJ12" s="247"/>
      <c r="AK12" s="247"/>
      <c r="AL12" s="247"/>
      <c r="AM12" s="247"/>
      <c r="AN12" s="247"/>
      <c r="AO12" s="251"/>
      <c r="AP12" s="255"/>
      <c r="AQ12" s="255"/>
      <c r="AR12" s="255"/>
      <c r="AS12" s="255"/>
      <c r="AT12" s="255"/>
      <c r="AU12" s="255"/>
      <c r="AV12" s="255"/>
      <c r="AW12" s="255"/>
      <c r="AX12" s="260" t="s">
        <v>82</v>
      </c>
      <c r="AY12" s="261"/>
      <c r="AZ12" s="261"/>
      <c r="BA12" s="261"/>
      <c r="BB12" s="261"/>
      <c r="BC12" s="261"/>
      <c r="BD12" s="261"/>
      <c r="BE12" s="262"/>
      <c r="BF12" s="34"/>
      <c r="BG12" s="31"/>
    </row>
    <row r="13" spans="1:59" s="6" customFormat="1" ht="59.25" customHeight="1">
      <c r="A13" s="9"/>
      <c r="B13" s="228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233"/>
      <c r="U13" s="234"/>
      <c r="V13" s="235"/>
      <c r="W13" s="239"/>
      <c r="X13" s="240"/>
      <c r="Y13" s="240"/>
      <c r="Z13" s="240"/>
      <c r="AA13" s="240"/>
      <c r="AB13" s="240"/>
      <c r="AC13" s="240"/>
      <c r="AD13" s="241"/>
      <c r="AE13" s="242"/>
      <c r="AF13" s="243"/>
      <c r="AG13" s="248"/>
      <c r="AH13" s="249"/>
      <c r="AI13" s="249"/>
      <c r="AJ13" s="249"/>
      <c r="AK13" s="249"/>
      <c r="AL13" s="249"/>
      <c r="AM13" s="249"/>
      <c r="AN13" s="249"/>
      <c r="AO13" s="251"/>
      <c r="AP13" s="256"/>
      <c r="AQ13" s="256"/>
      <c r="AR13" s="256"/>
      <c r="AS13" s="256"/>
      <c r="AT13" s="256"/>
      <c r="AU13" s="256"/>
      <c r="AV13" s="256"/>
      <c r="AW13" s="256"/>
      <c r="AX13" s="263" t="s">
        <v>97</v>
      </c>
      <c r="AY13" s="264"/>
      <c r="AZ13" s="264"/>
      <c r="BA13" s="264"/>
      <c r="BB13" s="264"/>
      <c r="BC13" s="264"/>
      <c r="BD13" s="264"/>
      <c r="BE13" s="265"/>
      <c r="BF13" s="35"/>
      <c r="BG13" s="31"/>
    </row>
    <row r="14" spans="1:59" s="6" customFormat="1" ht="64.5" customHeight="1" thickBot="1">
      <c r="A14" s="9"/>
      <c r="B14" s="228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233"/>
      <c r="U14" s="234"/>
      <c r="V14" s="235"/>
      <c r="W14" s="239"/>
      <c r="X14" s="240"/>
      <c r="Y14" s="240"/>
      <c r="Z14" s="240"/>
      <c r="AA14" s="240"/>
      <c r="AB14" s="240"/>
      <c r="AC14" s="240"/>
      <c r="AD14" s="241"/>
      <c r="AE14" s="266" t="s">
        <v>12</v>
      </c>
      <c r="AF14" s="268" t="s">
        <v>13</v>
      </c>
      <c r="AG14" s="266" t="s">
        <v>14</v>
      </c>
      <c r="AH14" s="271" t="s">
        <v>15</v>
      </c>
      <c r="AI14" s="272"/>
      <c r="AJ14" s="272"/>
      <c r="AK14" s="272"/>
      <c r="AL14" s="272"/>
      <c r="AM14" s="272"/>
      <c r="AN14" s="273"/>
      <c r="AO14" s="251"/>
      <c r="AP14" s="274" t="s">
        <v>16</v>
      </c>
      <c r="AQ14" s="225" t="s">
        <v>17</v>
      </c>
      <c r="AR14" s="225" t="s">
        <v>18</v>
      </c>
      <c r="AS14" s="291" t="s">
        <v>19</v>
      </c>
      <c r="AT14" s="291" t="s">
        <v>20</v>
      </c>
      <c r="AU14" s="225" t="s">
        <v>21</v>
      </c>
      <c r="AV14" s="225" t="s">
        <v>22</v>
      </c>
      <c r="AW14" s="252" t="s">
        <v>23</v>
      </c>
      <c r="AX14" s="276" t="s">
        <v>68</v>
      </c>
      <c r="AY14" s="277"/>
      <c r="AZ14" s="277"/>
      <c r="BA14" s="277"/>
      <c r="BB14" s="276" t="s">
        <v>69</v>
      </c>
      <c r="BC14" s="277"/>
      <c r="BD14" s="277"/>
      <c r="BE14" s="278"/>
      <c r="BF14" s="31"/>
      <c r="BG14" s="31"/>
    </row>
    <row r="15" spans="1:63" s="11" customFormat="1" ht="72.75" customHeight="1">
      <c r="A15" s="10"/>
      <c r="B15" s="228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233"/>
      <c r="U15" s="234"/>
      <c r="V15" s="235"/>
      <c r="W15" s="239"/>
      <c r="X15" s="240"/>
      <c r="Y15" s="240"/>
      <c r="Z15" s="240"/>
      <c r="AA15" s="240"/>
      <c r="AB15" s="240"/>
      <c r="AC15" s="240"/>
      <c r="AD15" s="241"/>
      <c r="AE15" s="267"/>
      <c r="AF15" s="269"/>
      <c r="AG15" s="270"/>
      <c r="AH15" s="279" t="s">
        <v>46</v>
      </c>
      <c r="AI15" s="280"/>
      <c r="AJ15" s="279" t="s">
        <v>49</v>
      </c>
      <c r="AK15" s="283"/>
      <c r="AL15" s="280" t="s">
        <v>50</v>
      </c>
      <c r="AM15" s="283"/>
      <c r="AN15" s="285" t="s">
        <v>41</v>
      </c>
      <c r="AO15" s="251"/>
      <c r="AP15" s="275"/>
      <c r="AQ15" s="226"/>
      <c r="AR15" s="226"/>
      <c r="AS15" s="292"/>
      <c r="AT15" s="292"/>
      <c r="AU15" s="226"/>
      <c r="AV15" s="226"/>
      <c r="AW15" s="253"/>
      <c r="AX15" s="288" t="s">
        <v>38</v>
      </c>
      <c r="AY15" s="289"/>
      <c r="AZ15" s="289"/>
      <c r="BA15" s="289"/>
      <c r="BB15" s="288" t="s">
        <v>38</v>
      </c>
      <c r="BC15" s="289"/>
      <c r="BD15" s="289"/>
      <c r="BE15" s="290"/>
      <c r="BF15" s="36"/>
      <c r="BG15" s="36"/>
      <c r="BK15" s="293"/>
    </row>
    <row r="16" spans="1:63" s="11" customFormat="1" ht="87" customHeight="1">
      <c r="A16" s="10"/>
      <c r="B16" s="228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233"/>
      <c r="U16" s="234"/>
      <c r="V16" s="235"/>
      <c r="W16" s="239"/>
      <c r="X16" s="240"/>
      <c r="Y16" s="240"/>
      <c r="Z16" s="240"/>
      <c r="AA16" s="240"/>
      <c r="AB16" s="240"/>
      <c r="AC16" s="240"/>
      <c r="AD16" s="241"/>
      <c r="AE16" s="267"/>
      <c r="AF16" s="269"/>
      <c r="AG16" s="270"/>
      <c r="AH16" s="281"/>
      <c r="AI16" s="282"/>
      <c r="AJ16" s="281"/>
      <c r="AK16" s="284"/>
      <c r="AL16" s="282"/>
      <c r="AM16" s="284"/>
      <c r="AN16" s="286"/>
      <c r="AO16" s="251"/>
      <c r="AP16" s="275"/>
      <c r="AQ16" s="226"/>
      <c r="AR16" s="226"/>
      <c r="AS16" s="292"/>
      <c r="AT16" s="292"/>
      <c r="AU16" s="226"/>
      <c r="AV16" s="226"/>
      <c r="AW16" s="253"/>
      <c r="AX16" s="294" t="s">
        <v>14</v>
      </c>
      <c r="AY16" s="296" t="s">
        <v>25</v>
      </c>
      <c r="AZ16" s="297"/>
      <c r="BA16" s="297"/>
      <c r="BB16" s="294" t="s">
        <v>14</v>
      </c>
      <c r="BC16" s="297" t="s">
        <v>25</v>
      </c>
      <c r="BD16" s="297"/>
      <c r="BE16" s="298"/>
      <c r="BF16" s="36"/>
      <c r="BG16" s="36"/>
      <c r="BK16" s="293"/>
    </row>
    <row r="17" spans="1:63" s="11" customFormat="1" ht="409.5" customHeight="1" thickBot="1">
      <c r="A17" s="10"/>
      <c r="B17" s="229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33"/>
      <c r="U17" s="234"/>
      <c r="V17" s="235"/>
      <c r="W17" s="239"/>
      <c r="X17" s="240"/>
      <c r="Y17" s="240"/>
      <c r="Z17" s="240"/>
      <c r="AA17" s="240"/>
      <c r="AB17" s="240"/>
      <c r="AC17" s="240"/>
      <c r="AD17" s="241"/>
      <c r="AE17" s="267"/>
      <c r="AF17" s="269"/>
      <c r="AG17" s="267"/>
      <c r="AH17" s="168" t="s">
        <v>47</v>
      </c>
      <c r="AI17" s="168" t="s">
        <v>48</v>
      </c>
      <c r="AJ17" s="168" t="s">
        <v>47</v>
      </c>
      <c r="AK17" s="168" t="s">
        <v>48</v>
      </c>
      <c r="AL17" s="168" t="s">
        <v>47</v>
      </c>
      <c r="AM17" s="168" t="s">
        <v>48</v>
      </c>
      <c r="AN17" s="287"/>
      <c r="AO17" s="251"/>
      <c r="AP17" s="275"/>
      <c r="AQ17" s="226"/>
      <c r="AR17" s="226"/>
      <c r="AS17" s="292"/>
      <c r="AT17" s="292"/>
      <c r="AU17" s="226"/>
      <c r="AV17" s="226"/>
      <c r="AW17" s="253"/>
      <c r="AX17" s="295"/>
      <c r="AY17" s="169" t="s">
        <v>24</v>
      </c>
      <c r="AZ17" s="169" t="s">
        <v>26</v>
      </c>
      <c r="BA17" s="170" t="s">
        <v>45</v>
      </c>
      <c r="BB17" s="295"/>
      <c r="BC17" s="169" t="s">
        <v>24</v>
      </c>
      <c r="BD17" s="169" t="s">
        <v>26</v>
      </c>
      <c r="BE17" s="171" t="s">
        <v>27</v>
      </c>
      <c r="BF17" s="36"/>
      <c r="BG17" s="36"/>
      <c r="BK17" s="293"/>
    </row>
    <row r="18" spans="1:59" s="11" customFormat="1" ht="88.5" customHeight="1" thickBot="1" thickTop="1">
      <c r="A18" s="10"/>
      <c r="B18" s="172">
        <v>1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257">
        <v>2</v>
      </c>
      <c r="U18" s="258"/>
      <c r="V18" s="259"/>
      <c r="W18" s="299">
        <v>3</v>
      </c>
      <c r="X18" s="300"/>
      <c r="Y18" s="300"/>
      <c r="Z18" s="300"/>
      <c r="AA18" s="300"/>
      <c r="AB18" s="300"/>
      <c r="AC18" s="300"/>
      <c r="AD18" s="300"/>
      <c r="AE18" s="174">
        <v>4</v>
      </c>
      <c r="AF18" s="175">
        <v>5</v>
      </c>
      <c r="AG18" s="176">
        <v>6</v>
      </c>
      <c r="AH18" s="174">
        <v>7</v>
      </c>
      <c r="AI18" s="175">
        <v>8</v>
      </c>
      <c r="AJ18" s="176">
        <v>9</v>
      </c>
      <c r="AK18" s="174">
        <v>10</v>
      </c>
      <c r="AL18" s="175">
        <v>11</v>
      </c>
      <c r="AM18" s="176">
        <v>12</v>
      </c>
      <c r="AN18" s="174">
        <v>13</v>
      </c>
      <c r="AO18" s="175">
        <v>14</v>
      </c>
      <c r="AP18" s="176">
        <v>15</v>
      </c>
      <c r="AQ18" s="174">
        <v>16</v>
      </c>
      <c r="AR18" s="175">
        <v>17</v>
      </c>
      <c r="AS18" s="176">
        <v>18</v>
      </c>
      <c r="AT18" s="174">
        <v>19</v>
      </c>
      <c r="AU18" s="175">
        <v>20</v>
      </c>
      <c r="AV18" s="176">
        <v>21</v>
      </c>
      <c r="AW18" s="174">
        <v>22</v>
      </c>
      <c r="AX18" s="175">
        <v>23</v>
      </c>
      <c r="AY18" s="176">
        <v>24</v>
      </c>
      <c r="AZ18" s="174">
        <v>25</v>
      </c>
      <c r="BA18" s="175">
        <v>26</v>
      </c>
      <c r="BB18" s="176">
        <v>27</v>
      </c>
      <c r="BC18" s="174">
        <v>28</v>
      </c>
      <c r="BD18" s="175">
        <v>29</v>
      </c>
      <c r="BE18" s="177">
        <v>30</v>
      </c>
      <c r="BF18" s="36"/>
      <c r="BG18" s="36"/>
    </row>
    <row r="19" spans="1:109" s="13" customFormat="1" ht="67.5" customHeight="1" thickBot="1">
      <c r="A19" s="10"/>
      <c r="B19" s="315" t="s">
        <v>71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6"/>
      <c r="BF19" s="36"/>
      <c r="BG19" s="36"/>
      <c r="BH19" s="11"/>
      <c r="BI19" s="293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2"/>
    </row>
    <row r="20" spans="1:61" s="11" customFormat="1" ht="63.75" customHeight="1" thickBot="1">
      <c r="A20" s="10"/>
      <c r="B20" s="315" t="s">
        <v>70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6"/>
      <c r="BF20" s="36"/>
      <c r="BG20" s="36"/>
      <c r="BI20" s="293"/>
    </row>
    <row r="21" spans="1:61" s="25" customFormat="1" ht="141" customHeight="1">
      <c r="A21" s="26"/>
      <c r="B21" s="37">
        <v>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20" t="s">
        <v>89</v>
      </c>
      <c r="U21" s="321"/>
      <c r="V21" s="322"/>
      <c r="W21" s="323" t="s">
        <v>102</v>
      </c>
      <c r="X21" s="324"/>
      <c r="Y21" s="324"/>
      <c r="Z21" s="324"/>
      <c r="AA21" s="324"/>
      <c r="AB21" s="324"/>
      <c r="AC21" s="324"/>
      <c r="AD21" s="325"/>
      <c r="AE21" s="39">
        <v>2</v>
      </c>
      <c r="AF21" s="40">
        <f aca="true" t="shared" si="0" ref="AF21:AF26">AE21*30</f>
        <v>60</v>
      </c>
      <c r="AG21" s="40">
        <f>AH21+AJ21+AL21</f>
        <v>36</v>
      </c>
      <c r="AH21" s="40">
        <v>18</v>
      </c>
      <c r="AI21" s="40"/>
      <c r="AJ21" s="40">
        <v>18</v>
      </c>
      <c r="AK21" s="40"/>
      <c r="AL21" s="40"/>
      <c r="AM21" s="40"/>
      <c r="AN21" s="41"/>
      <c r="AO21" s="42">
        <f aca="true" t="shared" si="1" ref="AO21:AO30">AF21-AG21</f>
        <v>24</v>
      </c>
      <c r="AP21" s="43"/>
      <c r="AQ21" s="44">
        <v>2</v>
      </c>
      <c r="AR21" s="44">
        <v>2</v>
      </c>
      <c r="AS21" s="45"/>
      <c r="AT21" s="43"/>
      <c r="AU21" s="44"/>
      <c r="AV21" s="44"/>
      <c r="AW21" s="45"/>
      <c r="AX21" s="43"/>
      <c r="AY21" s="44"/>
      <c r="AZ21" s="44"/>
      <c r="BA21" s="45"/>
      <c r="BB21" s="43">
        <v>2</v>
      </c>
      <c r="BC21" s="44">
        <v>1</v>
      </c>
      <c r="BD21" s="44">
        <v>1</v>
      </c>
      <c r="BE21" s="45"/>
      <c r="BF21" s="46"/>
      <c r="BG21" s="46"/>
      <c r="BI21" s="293"/>
    </row>
    <row r="22" spans="1:61" s="25" customFormat="1" ht="111" customHeight="1">
      <c r="A22" s="26"/>
      <c r="B22" s="47">
        <v>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317" t="s">
        <v>90</v>
      </c>
      <c r="U22" s="318"/>
      <c r="V22" s="319"/>
      <c r="W22" s="301" t="s">
        <v>92</v>
      </c>
      <c r="X22" s="302"/>
      <c r="Y22" s="302"/>
      <c r="Z22" s="302"/>
      <c r="AA22" s="302"/>
      <c r="AB22" s="302"/>
      <c r="AC22" s="302"/>
      <c r="AD22" s="303"/>
      <c r="AE22" s="49">
        <v>2</v>
      </c>
      <c r="AF22" s="50">
        <f t="shared" si="0"/>
        <v>60</v>
      </c>
      <c r="AG22" s="50">
        <f>AH22+AJ22+AL22</f>
        <v>36</v>
      </c>
      <c r="AH22" s="50">
        <v>18</v>
      </c>
      <c r="AI22" s="50"/>
      <c r="AJ22" s="50">
        <v>18</v>
      </c>
      <c r="AK22" s="50"/>
      <c r="AL22" s="50"/>
      <c r="AM22" s="50"/>
      <c r="AN22" s="51"/>
      <c r="AO22" s="52">
        <f t="shared" si="1"/>
        <v>24</v>
      </c>
      <c r="AP22" s="53"/>
      <c r="AQ22" s="54">
        <v>1</v>
      </c>
      <c r="AR22" s="54">
        <v>1</v>
      </c>
      <c r="AS22" s="55"/>
      <c r="AT22" s="53"/>
      <c r="AU22" s="54"/>
      <c r="AV22" s="54"/>
      <c r="AW22" s="55"/>
      <c r="AX22" s="53">
        <v>2</v>
      </c>
      <c r="AY22" s="54">
        <v>1</v>
      </c>
      <c r="AZ22" s="54">
        <v>1</v>
      </c>
      <c r="BA22" s="55"/>
      <c r="BB22" s="53"/>
      <c r="BC22" s="54"/>
      <c r="BD22" s="54"/>
      <c r="BE22" s="55"/>
      <c r="BF22" s="46"/>
      <c r="BG22" s="46"/>
      <c r="BI22" s="27"/>
    </row>
    <row r="23" spans="1:61" s="25" customFormat="1" ht="111" customHeight="1">
      <c r="A23" s="26"/>
      <c r="B23" s="47">
        <v>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317" t="s">
        <v>91</v>
      </c>
      <c r="U23" s="318"/>
      <c r="V23" s="319"/>
      <c r="W23" s="301" t="s">
        <v>86</v>
      </c>
      <c r="X23" s="302"/>
      <c r="Y23" s="302"/>
      <c r="Z23" s="302"/>
      <c r="AA23" s="302"/>
      <c r="AB23" s="302"/>
      <c r="AC23" s="302"/>
      <c r="AD23" s="303"/>
      <c r="AE23" s="49">
        <v>3</v>
      </c>
      <c r="AF23" s="50">
        <f t="shared" si="0"/>
        <v>90</v>
      </c>
      <c r="AG23" s="50">
        <f>AH23+AJ23+AL23</f>
        <v>72</v>
      </c>
      <c r="AH23" s="50">
        <v>18</v>
      </c>
      <c r="AI23" s="50"/>
      <c r="AJ23" s="50">
        <v>54</v>
      </c>
      <c r="AK23" s="50"/>
      <c r="AL23" s="50"/>
      <c r="AM23" s="50"/>
      <c r="AN23" s="51"/>
      <c r="AO23" s="52">
        <f t="shared" si="1"/>
        <v>18</v>
      </c>
      <c r="AP23" s="53"/>
      <c r="AQ23" s="54">
        <v>2</v>
      </c>
      <c r="AR23" s="54">
        <v>1.2</v>
      </c>
      <c r="AS23" s="55"/>
      <c r="AT23" s="53"/>
      <c r="AU23" s="54"/>
      <c r="AV23" s="54"/>
      <c r="AW23" s="55"/>
      <c r="AX23" s="53">
        <f>SUM(AY23:BA23)</f>
        <v>2</v>
      </c>
      <c r="AY23" s="54">
        <v>1</v>
      </c>
      <c r="AZ23" s="54">
        <v>1</v>
      </c>
      <c r="BA23" s="55"/>
      <c r="BB23" s="56">
        <f>SUM(BC23:BE23)</f>
        <v>2</v>
      </c>
      <c r="BC23" s="57"/>
      <c r="BD23" s="57">
        <v>2</v>
      </c>
      <c r="BE23" s="58"/>
      <c r="BF23" s="46"/>
      <c r="BG23" s="46"/>
      <c r="BI23" s="27"/>
    </row>
    <row r="24" spans="1:61" s="25" customFormat="1" ht="127.5" customHeight="1" thickBot="1">
      <c r="A24" s="26"/>
      <c r="B24" s="59">
        <v>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354" t="s">
        <v>96</v>
      </c>
      <c r="U24" s="355"/>
      <c r="V24" s="356"/>
      <c r="W24" s="309" t="s">
        <v>61</v>
      </c>
      <c r="X24" s="310"/>
      <c r="Y24" s="310"/>
      <c r="Z24" s="310"/>
      <c r="AA24" s="310"/>
      <c r="AB24" s="310"/>
      <c r="AC24" s="310"/>
      <c r="AD24" s="311"/>
      <c r="AE24" s="61">
        <v>3</v>
      </c>
      <c r="AF24" s="62">
        <f t="shared" si="0"/>
        <v>90</v>
      </c>
      <c r="AG24" s="62">
        <f>AH24+AJ24+AL24</f>
        <v>72</v>
      </c>
      <c r="AH24" s="62"/>
      <c r="AI24" s="62"/>
      <c r="AJ24" s="62">
        <v>72</v>
      </c>
      <c r="AK24" s="62"/>
      <c r="AL24" s="62"/>
      <c r="AM24" s="62"/>
      <c r="AN24" s="63"/>
      <c r="AO24" s="64">
        <f t="shared" si="1"/>
        <v>18</v>
      </c>
      <c r="AP24" s="65"/>
      <c r="AQ24" s="66">
        <v>2</v>
      </c>
      <c r="AR24" s="66">
        <v>1</v>
      </c>
      <c r="AS24" s="67"/>
      <c r="AT24" s="65"/>
      <c r="AU24" s="66"/>
      <c r="AV24" s="66"/>
      <c r="AW24" s="67"/>
      <c r="AX24" s="65">
        <f>SUM(AY24:BA24)</f>
        <v>2</v>
      </c>
      <c r="AY24" s="66"/>
      <c r="AZ24" s="66">
        <v>2</v>
      </c>
      <c r="BA24" s="67"/>
      <c r="BB24" s="68">
        <f>SUM(BC24:BE24)</f>
        <v>2</v>
      </c>
      <c r="BC24" s="69"/>
      <c r="BD24" s="69">
        <v>2</v>
      </c>
      <c r="BE24" s="70"/>
      <c r="BF24" s="46" t="s">
        <v>85</v>
      </c>
      <c r="BG24" s="46"/>
      <c r="BI24" s="27"/>
    </row>
    <row r="25" spans="1:59" s="25" customFormat="1" ht="130.5" customHeight="1">
      <c r="A25" s="26"/>
      <c r="B25" s="37">
        <v>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17" t="s">
        <v>77</v>
      </c>
      <c r="U25" s="318"/>
      <c r="V25" s="319"/>
      <c r="W25" s="301" t="s">
        <v>79</v>
      </c>
      <c r="X25" s="302"/>
      <c r="Y25" s="302"/>
      <c r="Z25" s="302"/>
      <c r="AA25" s="302"/>
      <c r="AB25" s="302"/>
      <c r="AC25" s="302"/>
      <c r="AD25" s="303"/>
      <c r="AE25" s="49">
        <v>6</v>
      </c>
      <c r="AF25" s="50">
        <f t="shared" si="0"/>
        <v>180</v>
      </c>
      <c r="AG25" s="50">
        <f>AH25+AJ25+AL25</f>
        <v>90</v>
      </c>
      <c r="AH25" s="50">
        <v>36</v>
      </c>
      <c r="AI25" s="50"/>
      <c r="AJ25" s="50">
        <v>54</v>
      </c>
      <c r="AK25" s="50"/>
      <c r="AL25" s="50"/>
      <c r="AM25" s="50"/>
      <c r="AN25" s="51"/>
      <c r="AO25" s="71">
        <f t="shared" si="1"/>
        <v>90</v>
      </c>
      <c r="AP25" s="53">
        <v>1</v>
      </c>
      <c r="AQ25" s="54"/>
      <c r="AR25" s="54">
        <v>1</v>
      </c>
      <c r="AS25" s="55"/>
      <c r="AT25" s="53"/>
      <c r="AU25" s="54">
        <v>1</v>
      </c>
      <c r="AV25" s="54"/>
      <c r="AW25" s="72"/>
      <c r="AX25" s="53">
        <f>SUM(AY25:BA25)</f>
        <v>5</v>
      </c>
      <c r="AY25" s="54">
        <v>2</v>
      </c>
      <c r="AZ25" s="54">
        <v>3</v>
      </c>
      <c r="BA25" s="55"/>
      <c r="BB25" s="56"/>
      <c r="BC25" s="57"/>
      <c r="BD25" s="57"/>
      <c r="BE25" s="58"/>
      <c r="BF25" s="46"/>
      <c r="BG25" s="46"/>
    </row>
    <row r="26" spans="1:59" s="25" customFormat="1" ht="135" customHeight="1" thickBot="1">
      <c r="A26" s="26"/>
      <c r="B26" s="47">
        <v>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354" t="s">
        <v>78</v>
      </c>
      <c r="U26" s="355"/>
      <c r="V26" s="356"/>
      <c r="W26" s="309" t="s">
        <v>79</v>
      </c>
      <c r="X26" s="310"/>
      <c r="Y26" s="310"/>
      <c r="Z26" s="310"/>
      <c r="AA26" s="310"/>
      <c r="AB26" s="310"/>
      <c r="AC26" s="310"/>
      <c r="AD26" s="311"/>
      <c r="AE26" s="61">
        <v>7</v>
      </c>
      <c r="AF26" s="62">
        <f t="shared" si="0"/>
        <v>210</v>
      </c>
      <c r="AG26" s="62">
        <v>108</v>
      </c>
      <c r="AH26" s="62">
        <v>36</v>
      </c>
      <c r="AI26" s="62"/>
      <c r="AJ26" s="62">
        <v>72</v>
      </c>
      <c r="AK26" s="62"/>
      <c r="AL26" s="62"/>
      <c r="AM26" s="62"/>
      <c r="AN26" s="63"/>
      <c r="AO26" s="73">
        <f t="shared" si="1"/>
        <v>102</v>
      </c>
      <c r="AP26" s="65">
        <v>2</v>
      </c>
      <c r="AQ26" s="66"/>
      <c r="AR26" s="66">
        <v>2</v>
      </c>
      <c r="AS26" s="67"/>
      <c r="AT26" s="65"/>
      <c r="AU26" s="66">
        <v>2</v>
      </c>
      <c r="AV26" s="66"/>
      <c r="AW26" s="74"/>
      <c r="AX26" s="65"/>
      <c r="AY26" s="66"/>
      <c r="AZ26" s="66"/>
      <c r="BA26" s="67"/>
      <c r="BB26" s="65">
        <v>6</v>
      </c>
      <c r="BC26" s="66">
        <v>2</v>
      </c>
      <c r="BD26" s="66">
        <v>4</v>
      </c>
      <c r="BE26" s="67"/>
      <c r="BF26" s="46"/>
      <c r="BG26" s="46"/>
    </row>
    <row r="27" spans="1:61" s="28" customFormat="1" ht="147.75" customHeight="1" thickBot="1">
      <c r="A27" s="26"/>
      <c r="B27" s="75">
        <v>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304" t="s">
        <v>72</v>
      </c>
      <c r="U27" s="305"/>
      <c r="V27" s="306"/>
      <c r="W27" s="307" t="s">
        <v>105</v>
      </c>
      <c r="X27" s="308"/>
      <c r="Y27" s="308"/>
      <c r="Z27" s="308"/>
      <c r="AA27" s="308"/>
      <c r="AB27" s="308"/>
      <c r="AC27" s="308"/>
      <c r="AD27" s="77"/>
      <c r="AE27" s="78">
        <v>6</v>
      </c>
      <c r="AF27" s="79">
        <v>180</v>
      </c>
      <c r="AG27" s="79">
        <f>AX27*18</f>
        <v>90</v>
      </c>
      <c r="AH27" s="79">
        <v>54</v>
      </c>
      <c r="AI27" s="79"/>
      <c r="AJ27" s="79">
        <v>18</v>
      </c>
      <c r="AK27" s="79"/>
      <c r="AL27" s="80">
        <f>72-54</f>
        <v>18</v>
      </c>
      <c r="AM27" s="80"/>
      <c r="AN27" s="80"/>
      <c r="AO27" s="81">
        <f t="shared" si="1"/>
        <v>90</v>
      </c>
      <c r="AP27" s="82">
        <v>1</v>
      </c>
      <c r="AQ27" s="83"/>
      <c r="AR27" s="83">
        <v>1</v>
      </c>
      <c r="AS27" s="84"/>
      <c r="AT27" s="85"/>
      <c r="AU27" s="83">
        <v>1</v>
      </c>
      <c r="AV27" s="83"/>
      <c r="AW27" s="86"/>
      <c r="AX27" s="85">
        <v>5</v>
      </c>
      <c r="AY27" s="83">
        <v>3</v>
      </c>
      <c r="AZ27" s="83">
        <v>1</v>
      </c>
      <c r="BA27" s="86">
        <v>1</v>
      </c>
      <c r="BB27" s="87"/>
      <c r="BC27" s="88"/>
      <c r="BD27" s="88"/>
      <c r="BE27" s="89"/>
      <c r="BF27" s="90"/>
      <c r="BG27" s="90"/>
      <c r="BI27" s="29"/>
    </row>
    <row r="28" spans="1:61" s="28" customFormat="1" ht="187.5" customHeight="1" thickBot="1">
      <c r="A28" s="26"/>
      <c r="B28" s="75">
        <v>8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304" t="s">
        <v>73</v>
      </c>
      <c r="U28" s="305"/>
      <c r="V28" s="306"/>
      <c r="W28" s="307" t="s">
        <v>105</v>
      </c>
      <c r="X28" s="308"/>
      <c r="Y28" s="308"/>
      <c r="Z28" s="308"/>
      <c r="AA28" s="308"/>
      <c r="AB28" s="308"/>
      <c r="AC28" s="308"/>
      <c r="AD28" s="77"/>
      <c r="AE28" s="78">
        <v>7</v>
      </c>
      <c r="AF28" s="79">
        <v>210</v>
      </c>
      <c r="AG28" s="79">
        <f>BB28*18</f>
        <v>108</v>
      </c>
      <c r="AH28" s="79">
        <v>54</v>
      </c>
      <c r="AI28" s="79"/>
      <c r="AJ28" s="79"/>
      <c r="AK28" s="79"/>
      <c r="AL28" s="80">
        <f>BE28*18</f>
        <v>54</v>
      </c>
      <c r="AM28" s="80"/>
      <c r="AN28" s="80"/>
      <c r="AO28" s="91">
        <f t="shared" si="1"/>
        <v>102</v>
      </c>
      <c r="AP28" s="82">
        <v>2</v>
      </c>
      <c r="AQ28" s="83"/>
      <c r="AR28" s="83">
        <v>2</v>
      </c>
      <c r="AS28" s="84"/>
      <c r="AT28" s="85"/>
      <c r="AU28" s="83">
        <v>2</v>
      </c>
      <c r="AV28" s="83"/>
      <c r="AW28" s="86"/>
      <c r="AX28" s="85"/>
      <c r="AY28" s="83"/>
      <c r="AZ28" s="83"/>
      <c r="BA28" s="86"/>
      <c r="BB28" s="87">
        <v>6</v>
      </c>
      <c r="BC28" s="88">
        <v>3</v>
      </c>
      <c r="BD28" s="88"/>
      <c r="BE28" s="92">
        <v>3</v>
      </c>
      <c r="BF28" s="90"/>
      <c r="BG28" s="90"/>
      <c r="BI28" s="29"/>
    </row>
    <row r="29" spans="1:61" s="28" customFormat="1" ht="147.75" customHeight="1" thickBot="1">
      <c r="A29" s="26"/>
      <c r="B29" s="75">
        <v>9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304" t="s">
        <v>74</v>
      </c>
      <c r="U29" s="305"/>
      <c r="V29" s="306"/>
      <c r="W29" s="307" t="s">
        <v>76</v>
      </c>
      <c r="X29" s="308"/>
      <c r="Y29" s="308"/>
      <c r="Z29" s="308"/>
      <c r="AA29" s="308"/>
      <c r="AB29" s="308"/>
      <c r="AC29" s="308"/>
      <c r="AD29" s="77"/>
      <c r="AE29" s="78">
        <v>7</v>
      </c>
      <c r="AF29" s="79">
        <v>210</v>
      </c>
      <c r="AG29" s="79">
        <v>108</v>
      </c>
      <c r="AH29" s="79">
        <v>54</v>
      </c>
      <c r="AI29" s="79"/>
      <c r="AJ29" s="79">
        <v>18</v>
      </c>
      <c r="AK29" s="79"/>
      <c r="AL29" s="80">
        <v>36</v>
      </c>
      <c r="AM29" s="80"/>
      <c r="AN29" s="80"/>
      <c r="AO29" s="91">
        <f t="shared" si="1"/>
        <v>102</v>
      </c>
      <c r="AP29" s="82">
        <v>1</v>
      </c>
      <c r="AQ29" s="83"/>
      <c r="AR29" s="83">
        <v>1</v>
      </c>
      <c r="AS29" s="84"/>
      <c r="AT29" s="85"/>
      <c r="AU29" s="83">
        <v>1</v>
      </c>
      <c r="AV29" s="83"/>
      <c r="AW29" s="86"/>
      <c r="AX29" s="85">
        <v>6</v>
      </c>
      <c r="AY29" s="83">
        <v>3</v>
      </c>
      <c r="AZ29" s="83">
        <v>1</v>
      </c>
      <c r="BA29" s="86">
        <v>2</v>
      </c>
      <c r="BB29" s="87"/>
      <c r="BC29" s="88"/>
      <c r="BD29" s="88"/>
      <c r="BE29" s="89"/>
      <c r="BF29" s="90"/>
      <c r="BG29" s="90"/>
      <c r="BI29" s="29"/>
    </row>
    <row r="30" spans="1:61" s="28" customFormat="1" ht="159.75" customHeight="1" thickBot="1">
      <c r="A30" s="26"/>
      <c r="B30" s="75">
        <v>10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304" t="s">
        <v>75</v>
      </c>
      <c r="U30" s="305"/>
      <c r="V30" s="306"/>
      <c r="W30" s="307" t="s">
        <v>76</v>
      </c>
      <c r="X30" s="308"/>
      <c r="Y30" s="308"/>
      <c r="Z30" s="308"/>
      <c r="AA30" s="308"/>
      <c r="AB30" s="308"/>
      <c r="AC30" s="308"/>
      <c r="AD30" s="77"/>
      <c r="AE30" s="78">
        <v>7</v>
      </c>
      <c r="AF30" s="79">
        <v>210</v>
      </c>
      <c r="AG30" s="79">
        <v>108</v>
      </c>
      <c r="AH30" s="79">
        <v>54</v>
      </c>
      <c r="AI30" s="79"/>
      <c r="AJ30" s="79">
        <v>18</v>
      </c>
      <c r="AK30" s="79"/>
      <c r="AL30" s="80">
        <v>36</v>
      </c>
      <c r="AM30" s="80"/>
      <c r="AN30" s="80"/>
      <c r="AO30" s="91">
        <f t="shared" si="1"/>
        <v>102</v>
      </c>
      <c r="AP30" s="82">
        <v>2</v>
      </c>
      <c r="AQ30" s="83"/>
      <c r="AR30" s="83">
        <v>2</v>
      </c>
      <c r="AS30" s="84"/>
      <c r="AT30" s="85"/>
      <c r="AU30" s="83">
        <v>2</v>
      </c>
      <c r="AV30" s="83"/>
      <c r="AW30" s="86"/>
      <c r="AX30" s="85"/>
      <c r="AY30" s="83"/>
      <c r="AZ30" s="83"/>
      <c r="BA30" s="86"/>
      <c r="BB30" s="87">
        <v>6</v>
      </c>
      <c r="BC30" s="88">
        <v>3</v>
      </c>
      <c r="BD30" s="88">
        <v>1</v>
      </c>
      <c r="BE30" s="92">
        <v>2</v>
      </c>
      <c r="BF30" s="90"/>
      <c r="BG30" s="90"/>
      <c r="BI30" s="29"/>
    </row>
    <row r="31" spans="1:59" ht="67.5" customHeight="1" thickBot="1">
      <c r="A31" s="16"/>
      <c r="B31" s="362" t="s">
        <v>62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9"/>
      <c r="AE31" s="93">
        <f>SUM(AE21:AE30)</f>
        <v>50</v>
      </c>
      <c r="AF31" s="94">
        <f>SUM(AF21:AF30)</f>
        <v>1500</v>
      </c>
      <c r="AG31" s="94">
        <f>AG21+AG22+AG23+AG24+AG25+AG26+AG27+AG28+AG29+AG30</f>
        <v>828</v>
      </c>
      <c r="AH31" s="94">
        <f>SUM(AH21:AH30)</f>
        <v>342</v>
      </c>
      <c r="AI31" s="94"/>
      <c r="AJ31" s="94">
        <f>SUM(AJ21:AJ30)</f>
        <v>342</v>
      </c>
      <c r="AK31" s="94"/>
      <c r="AL31" s="95">
        <f>SUM(AL27:AL30)</f>
        <v>144</v>
      </c>
      <c r="AM31" s="95"/>
      <c r="AN31" s="95"/>
      <c r="AO31" s="203">
        <f>AO21+AO22+AO23+AO24+AO25+AO26+AO27+AO28+AO29+AO30</f>
        <v>672</v>
      </c>
      <c r="AP31" s="96">
        <f>6</f>
        <v>6</v>
      </c>
      <c r="AQ31" s="97">
        <v>4</v>
      </c>
      <c r="AR31" s="97">
        <v>11</v>
      </c>
      <c r="AS31" s="98"/>
      <c r="AT31" s="96"/>
      <c r="AU31" s="97">
        <v>6</v>
      </c>
      <c r="AV31" s="97"/>
      <c r="AW31" s="99"/>
      <c r="AX31" s="99">
        <f aca="true" t="shared" si="2" ref="AX31:BE31">SUM(AX21:AX30)</f>
        <v>22</v>
      </c>
      <c r="AY31" s="99">
        <f t="shared" si="2"/>
        <v>10</v>
      </c>
      <c r="AZ31" s="99">
        <f t="shared" si="2"/>
        <v>9</v>
      </c>
      <c r="BA31" s="99">
        <f t="shared" si="2"/>
        <v>3</v>
      </c>
      <c r="BB31" s="100">
        <f t="shared" si="2"/>
        <v>24</v>
      </c>
      <c r="BC31" s="97">
        <f t="shared" si="2"/>
        <v>9</v>
      </c>
      <c r="BD31" s="97">
        <f t="shared" si="2"/>
        <v>10</v>
      </c>
      <c r="BE31" s="164">
        <f t="shared" si="2"/>
        <v>5</v>
      </c>
      <c r="BF31" s="90"/>
      <c r="BG31" s="90"/>
    </row>
    <row r="32" spans="1:59" ht="74.25" customHeight="1" thickBot="1">
      <c r="A32" s="16"/>
      <c r="B32" s="363" t="s">
        <v>80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4"/>
      <c r="BF32" s="90"/>
      <c r="BG32" s="90"/>
    </row>
    <row r="33" spans="1:59" s="25" customFormat="1" ht="190.5" customHeight="1" thickBot="1">
      <c r="A33" s="26"/>
      <c r="B33" s="47">
        <v>11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317" t="s">
        <v>93</v>
      </c>
      <c r="U33" s="318"/>
      <c r="V33" s="319"/>
      <c r="W33" s="301" t="s">
        <v>83</v>
      </c>
      <c r="X33" s="302"/>
      <c r="Y33" s="302"/>
      <c r="Z33" s="302"/>
      <c r="AA33" s="302"/>
      <c r="AB33" s="302"/>
      <c r="AC33" s="302"/>
      <c r="AD33" s="303"/>
      <c r="AE33" s="39">
        <v>3</v>
      </c>
      <c r="AF33" s="40">
        <f>AE33*30</f>
        <v>90</v>
      </c>
      <c r="AG33" s="40">
        <f>AH33+AJ33+AL33</f>
        <v>54</v>
      </c>
      <c r="AH33" s="40">
        <v>18</v>
      </c>
      <c r="AI33" s="40"/>
      <c r="AJ33" s="40">
        <v>36</v>
      </c>
      <c r="AK33" s="40"/>
      <c r="AL33" s="40"/>
      <c r="AM33" s="40"/>
      <c r="AN33" s="41"/>
      <c r="AO33" s="101">
        <f>AF33-AG33</f>
        <v>36</v>
      </c>
      <c r="AP33" s="43"/>
      <c r="AQ33" s="44">
        <v>1</v>
      </c>
      <c r="AR33" s="44">
        <v>1</v>
      </c>
      <c r="AS33" s="45"/>
      <c r="AT33" s="43"/>
      <c r="AU33" s="44">
        <v>1</v>
      </c>
      <c r="AV33" s="44"/>
      <c r="AW33" s="45"/>
      <c r="AX33" s="43">
        <f>SUM(AY33:BA33)</f>
        <v>3</v>
      </c>
      <c r="AY33" s="44">
        <v>1</v>
      </c>
      <c r="AZ33" s="44">
        <v>2</v>
      </c>
      <c r="BA33" s="45"/>
      <c r="BB33" s="102"/>
      <c r="BC33" s="103"/>
      <c r="BD33" s="103"/>
      <c r="BE33" s="104"/>
      <c r="BF33" s="46"/>
      <c r="BG33" s="46"/>
    </row>
    <row r="34" spans="1:59" s="25" customFormat="1" ht="198.75" customHeight="1">
      <c r="A34" s="26"/>
      <c r="B34" s="47">
        <v>12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317" t="s">
        <v>94</v>
      </c>
      <c r="U34" s="318"/>
      <c r="V34" s="319"/>
      <c r="W34" s="301" t="s">
        <v>83</v>
      </c>
      <c r="X34" s="302"/>
      <c r="Y34" s="302"/>
      <c r="Z34" s="302"/>
      <c r="AA34" s="302"/>
      <c r="AB34" s="302"/>
      <c r="AC34" s="302"/>
      <c r="AD34" s="303"/>
      <c r="AE34" s="39">
        <v>3</v>
      </c>
      <c r="AF34" s="40">
        <f>AE34*30</f>
        <v>90</v>
      </c>
      <c r="AG34" s="40">
        <f>AH34+AJ34+AL34</f>
        <v>54</v>
      </c>
      <c r="AH34" s="40">
        <v>18</v>
      </c>
      <c r="AI34" s="40"/>
      <c r="AJ34" s="40">
        <v>36</v>
      </c>
      <c r="AK34" s="40"/>
      <c r="AL34" s="40"/>
      <c r="AM34" s="40"/>
      <c r="AN34" s="41"/>
      <c r="AO34" s="101">
        <f>AF34-AG34</f>
        <v>36</v>
      </c>
      <c r="AP34" s="43"/>
      <c r="AQ34" s="44">
        <v>1</v>
      </c>
      <c r="AR34" s="44">
        <v>1</v>
      </c>
      <c r="AS34" s="45"/>
      <c r="AT34" s="43"/>
      <c r="AU34" s="44">
        <v>1</v>
      </c>
      <c r="AV34" s="44"/>
      <c r="AW34" s="45"/>
      <c r="AX34" s="43">
        <f>SUM(AY34:BA34)</f>
        <v>3</v>
      </c>
      <c r="AY34" s="44">
        <v>1</v>
      </c>
      <c r="AZ34" s="44">
        <v>2</v>
      </c>
      <c r="BA34" s="45"/>
      <c r="BB34" s="102"/>
      <c r="BC34" s="103"/>
      <c r="BD34" s="103"/>
      <c r="BE34" s="104"/>
      <c r="BF34" s="46"/>
      <c r="BG34" s="46"/>
    </row>
    <row r="35" spans="1:59" s="25" customFormat="1" ht="162.75" customHeight="1" thickBot="1">
      <c r="A35" s="26"/>
      <c r="B35" s="47">
        <v>13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317" t="s">
        <v>95</v>
      </c>
      <c r="U35" s="318"/>
      <c r="V35" s="319"/>
      <c r="W35" s="301" t="s">
        <v>66</v>
      </c>
      <c r="X35" s="302"/>
      <c r="Y35" s="302"/>
      <c r="Z35" s="302"/>
      <c r="AA35" s="302"/>
      <c r="AB35" s="302"/>
      <c r="AC35" s="302"/>
      <c r="AD35" s="303"/>
      <c r="AE35" s="49">
        <v>4</v>
      </c>
      <c r="AF35" s="50">
        <f>AE35*30</f>
        <v>120</v>
      </c>
      <c r="AG35" s="50">
        <f>AH35+AJ35+AL35</f>
        <v>72</v>
      </c>
      <c r="AH35" s="50">
        <v>36</v>
      </c>
      <c r="AI35" s="50"/>
      <c r="AJ35" s="50">
        <v>36</v>
      </c>
      <c r="AK35" s="50"/>
      <c r="AL35" s="50"/>
      <c r="AM35" s="50"/>
      <c r="AN35" s="51"/>
      <c r="AO35" s="52">
        <f>AF35-AG35</f>
        <v>48</v>
      </c>
      <c r="AP35" s="53"/>
      <c r="AQ35" s="54">
        <v>2</v>
      </c>
      <c r="AR35" s="54">
        <v>2</v>
      </c>
      <c r="AS35" s="55"/>
      <c r="AT35" s="53"/>
      <c r="AU35" s="54">
        <v>2</v>
      </c>
      <c r="AV35" s="54"/>
      <c r="AW35" s="55"/>
      <c r="AX35" s="53"/>
      <c r="AY35" s="54"/>
      <c r="AZ35" s="54"/>
      <c r="BA35" s="55"/>
      <c r="BB35" s="56">
        <f>SUM(BC35:BE35)</f>
        <v>4</v>
      </c>
      <c r="BC35" s="57">
        <v>2</v>
      </c>
      <c r="BD35" s="57">
        <v>2</v>
      </c>
      <c r="BE35" s="47"/>
      <c r="BF35" s="46"/>
      <c r="BG35" s="46"/>
    </row>
    <row r="36" spans="1:67" s="14" customFormat="1" ht="82.5" customHeight="1" thickBot="1">
      <c r="A36" s="24"/>
      <c r="B36" s="362" t="s">
        <v>62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9"/>
      <c r="AE36" s="105">
        <f>SUM(AE33:AE35)</f>
        <v>10</v>
      </c>
      <c r="AF36" s="94">
        <f>AF35+AF34+AF33</f>
        <v>300</v>
      </c>
      <c r="AG36" s="94">
        <f aca="true" t="shared" si="3" ref="AG36:AO36">AG35+AG34+AG33</f>
        <v>180</v>
      </c>
      <c r="AH36" s="94">
        <f t="shared" si="3"/>
        <v>72</v>
      </c>
      <c r="AI36" s="94"/>
      <c r="AJ36" s="94">
        <f t="shared" si="3"/>
        <v>108</v>
      </c>
      <c r="AK36" s="94"/>
      <c r="AL36" s="94"/>
      <c r="AM36" s="94"/>
      <c r="AN36" s="94"/>
      <c r="AO36" s="94">
        <f t="shared" si="3"/>
        <v>120</v>
      </c>
      <c r="AP36" s="96"/>
      <c r="AQ36" s="97">
        <v>3</v>
      </c>
      <c r="AR36" s="97">
        <v>3</v>
      </c>
      <c r="AS36" s="98"/>
      <c r="AT36" s="106"/>
      <c r="AU36" s="107">
        <v>3</v>
      </c>
      <c r="AV36" s="107"/>
      <c r="AW36" s="108"/>
      <c r="AX36" s="96">
        <f>AX33+AX34</f>
        <v>6</v>
      </c>
      <c r="AY36" s="97">
        <f>SUM(AY33:AY35)</f>
        <v>2</v>
      </c>
      <c r="AZ36" s="97">
        <f>AZ34+AZ33</f>
        <v>4</v>
      </c>
      <c r="BA36" s="97"/>
      <c r="BB36" s="100">
        <f>SUM(BB33:BB35)</f>
        <v>4</v>
      </c>
      <c r="BC36" s="97">
        <f>SUM(BC33:BC35)</f>
        <v>2</v>
      </c>
      <c r="BD36" s="97">
        <f>SUM(BD33:BD35)</f>
        <v>2</v>
      </c>
      <c r="BE36" s="109"/>
      <c r="BF36" s="110"/>
      <c r="BG36" s="110"/>
      <c r="BO36" s="15"/>
    </row>
    <row r="37" spans="1:59" ht="72" customHeight="1" thickBot="1">
      <c r="A37" s="16"/>
      <c r="B37" s="357" t="s">
        <v>81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9"/>
      <c r="AE37" s="111">
        <f>AE36+AE31</f>
        <v>60</v>
      </c>
      <c r="AF37" s="111">
        <f>AF31+AF36</f>
        <v>1800</v>
      </c>
      <c r="AG37" s="111">
        <f>AG31+AG36</f>
        <v>1008</v>
      </c>
      <c r="AH37" s="111">
        <f>AH31+AH36</f>
        <v>414</v>
      </c>
      <c r="AI37" s="111"/>
      <c r="AJ37" s="111">
        <f>AJ31+AJ36</f>
        <v>450</v>
      </c>
      <c r="AK37" s="111"/>
      <c r="AL37" s="111">
        <f>AL31+AL36</f>
        <v>144</v>
      </c>
      <c r="AM37" s="111"/>
      <c r="AN37" s="111"/>
      <c r="AO37" s="111">
        <f>AO31+AO36</f>
        <v>792</v>
      </c>
      <c r="AP37" s="111">
        <f>AP31+AP36</f>
        <v>6</v>
      </c>
      <c r="AQ37" s="111">
        <f>AQ31+AQ36</f>
        <v>7</v>
      </c>
      <c r="AR37" s="111">
        <f>AR31+AR36</f>
        <v>14</v>
      </c>
      <c r="AS37" s="111"/>
      <c r="AT37" s="111"/>
      <c r="AU37" s="111">
        <f>AU31+AU36</f>
        <v>9</v>
      </c>
      <c r="AV37" s="111"/>
      <c r="AW37" s="111"/>
      <c r="AX37" s="111">
        <f aca="true" t="shared" si="4" ref="AX37:BE37">AX31+AX36</f>
        <v>28</v>
      </c>
      <c r="AY37" s="111">
        <f t="shared" si="4"/>
        <v>12</v>
      </c>
      <c r="AZ37" s="111">
        <f t="shared" si="4"/>
        <v>13</v>
      </c>
      <c r="BA37" s="111">
        <f t="shared" si="4"/>
        <v>3</v>
      </c>
      <c r="BB37" s="111">
        <f t="shared" si="4"/>
        <v>28</v>
      </c>
      <c r="BC37" s="111">
        <f t="shared" si="4"/>
        <v>11</v>
      </c>
      <c r="BD37" s="111">
        <f t="shared" si="4"/>
        <v>12</v>
      </c>
      <c r="BE37" s="111">
        <f t="shared" si="4"/>
        <v>5</v>
      </c>
      <c r="BF37" s="90"/>
      <c r="BG37" s="90"/>
    </row>
    <row r="38" spans="1:59" ht="60" customHeight="1" thickBot="1">
      <c r="A38" s="16"/>
      <c r="B38" s="336" t="s">
        <v>52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8"/>
      <c r="AE38" s="112">
        <f aca="true" t="shared" si="5" ref="AE38:AJ38">AE37</f>
        <v>60</v>
      </c>
      <c r="AF38" s="112">
        <f>AF37</f>
        <v>1800</v>
      </c>
      <c r="AG38" s="112">
        <f t="shared" si="5"/>
        <v>1008</v>
      </c>
      <c r="AH38" s="112">
        <f t="shared" si="5"/>
        <v>414</v>
      </c>
      <c r="AI38" s="112"/>
      <c r="AJ38" s="112">
        <f t="shared" si="5"/>
        <v>450</v>
      </c>
      <c r="AK38" s="112"/>
      <c r="AL38" s="112">
        <f>AL37</f>
        <v>144</v>
      </c>
      <c r="AM38" s="112"/>
      <c r="AN38" s="112"/>
      <c r="AO38" s="112">
        <f aca="true" t="shared" si="6" ref="AO38:BE38">AO37</f>
        <v>792</v>
      </c>
      <c r="AP38" s="112">
        <f t="shared" si="6"/>
        <v>6</v>
      </c>
      <c r="AQ38" s="112">
        <f t="shared" si="6"/>
        <v>7</v>
      </c>
      <c r="AR38" s="112">
        <f t="shared" si="6"/>
        <v>14</v>
      </c>
      <c r="AS38" s="112"/>
      <c r="AT38" s="112"/>
      <c r="AU38" s="112">
        <f t="shared" si="6"/>
        <v>9</v>
      </c>
      <c r="AV38" s="112"/>
      <c r="AW38" s="112"/>
      <c r="AX38" s="112">
        <f t="shared" si="6"/>
        <v>28</v>
      </c>
      <c r="AY38" s="112">
        <f t="shared" si="6"/>
        <v>12</v>
      </c>
      <c r="AZ38" s="112">
        <f t="shared" si="6"/>
        <v>13</v>
      </c>
      <c r="BA38" s="112">
        <f t="shared" si="6"/>
        <v>3</v>
      </c>
      <c r="BB38" s="112">
        <f t="shared" si="6"/>
        <v>28</v>
      </c>
      <c r="BC38" s="112">
        <f t="shared" si="6"/>
        <v>11</v>
      </c>
      <c r="BD38" s="112">
        <f t="shared" si="6"/>
        <v>12</v>
      </c>
      <c r="BE38" s="112">
        <f t="shared" si="6"/>
        <v>5</v>
      </c>
      <c r="BF38" s="90"/>
      <c r="BG38" s="90"/>
    </row>
    <row r="39" spans="2:59" ht="60" customHeight="1">
      <c r="B39" s="33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1"/>
      <c r="V39" s="331"/>
      <c r="W39" s="33"/>
      <c r="X39" s="33"/>
      <c r="Y39" s="113"/>
      <c r="Z39" s="113"/>
      <c r="AA39" s="114"/>
      <c r="AB39" s="341" t="s">
        <v>28</v>
      </c>
      <c r="AC39" s="342"/>
      <c r="AD39" s="343"/>
      <c r="AE39" s="350" t="s">
        <v>29</v>
      </c>
      <c r="AF39" s="351"/>
      <c r="AG39" s="351"/>
      <c r="AH39" s="351"/>
      <c r="AI39" s="351"/>
      <c r="AJ39" s="351"/>
      <c r="AK39" s="351"/>
      <c r="AL39" s="351"/>
      <c r="AM39" s="351"/>
      <c r="AN39" s="351"/>
      <c r="AO39" s="352"/>
      <c r="AP39" s="115">
        <f>AX39+BB39</f>
        <v>6</v>
      </c>
      <c r="AQ39" s="116"/>
      <c r="AR39" s="116"/>
      <c r="AS39" s="117"/>
      <c r="AT39" s="115"/>
      <c r="AU39" s="116"/>
      <c r="AV39" s="116"/>
      <c r="AW39" s="117"/>
      <c r="AX39" s="115">
        <v>3</v>
      </c>
      <c r="AY39" s="116"/>
      <c r="AZ39" s="116"/>
      <c r="BA39" s="118"/>
      <c r="BB39" s="119">
        <v>3</v>
      </c>
      <c r="BC39" s="120"/>
      <c r="BD39" s="121"/>
      <c r="BE39" s="122"/>
      <c r="BF39" s="90"/>
      <c r="BG39" s="90"/>
    </row>
    <row r="40" spans="2:59" ht="60" customHeight="1">
      <c r="B40" s="34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3"/>
      <c r="V40" s="353"/>
      <c r="W40" s="33"/>
      <c r="X40" s="33"/>
      <c r="Y40" s="113"/>
      <c r="Z40" s="113"/>
      <c r="AA40" s="113"/>
      <c r="AB40" s="344"/>
      <c r="AC40" s="345"/>
      <c r="AD40" s="346"/>
      <c r="AE40" s="312" t="s">
        <v>30</v>
      </c>
      <c r="AF40" s="313"/>
      <c r="AG40" s="313"/>
      <c r="AH40" s="313"/>
      <c r="AI40" s="313"/>
      <c r="AJ40" s="313"/>
      <c r="AK40" s="313"/>
      <c r="AL40" s="313"/>
      <c r="AM40" s="313"/>
      <c r="AN40" s="313"/>
      <c r="AO40" s="314"/>
      <c r="AP40" s="123"/>
      <c r="AQ40" s="124">
        <f>AX40+BB40</f>
        <v>7</v>
      </c>
      <c r="AR40" s="124"/>
      <c r="AS40" s="125"/>
      <c r="AT40" s="123"/>
      <c r="AU40" s="124"/>
      <c r="AV40" s="124"/>
      <c r="AW40" s="125"/>
      <c r="AX40" s="123">
        <v>3</v>
      </c>
      <c r="AY40" s="124"/>
      <c r="AZ40" s="124"/>
      <c r="BA40" s="126"/>
      <c r="BB40" s="127">
        <v>4</v>
      </c>
      <c r="BC40" s="128"/>
      <c r="BD40" s="129"/>
      <c r="BE40" s="130"/>
      <c r="BF40" s="90"/>
      <c r="BG40" s="90"/>
    </row>
    <row r="41" spans="2:59" ht="60" customHeight="1">
      <c r="B41" s="34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3"/>
      <c r="V41" s="353"/>
      <c r="W41" s="33"/>
      <c r="X41" s="33"/>
      <c r="Y41" s="113"/>
      <c r="Z41" s="113"/>
      <c r="AA41" s="113"/>
      <c r="AB41" s="344"/>
      <c r="AC41" s="345"/>
      <c r="AD41" s="346"/>
      <c r="AE41" s="312" t="s">
        <v>31</v>
      </c>
      <c r="AF41" s="313"/>
      <c r="AG41" s="313"/>
      <c r="AH41" s="313"/>
      <c r="AI41" s="313"/>
      <c r="AJ41" s="313"/>
      <c r="AK41" s="313"/>
      <c r="AL41" s="313"/>
      <c r="AM41" s="313"/>
      <c r="AN41" s="313"/>
      <c r="AO41" s="314"/>
      <c r="AP41" s="123"/>
      <c r="AQ41" s="124"/>
      <c r="AR41" s="124">
        <f>AX41+BB41</f>
        <v>14</v>
      </c>
      <c r="AS41" s="125"/>
      <c r="AT41" s="123"/>
      <c r="AU41" s="124"/>
      <c r="AV41" s="124"/>
      <c r="AW41" s="125"/>
      <c r="AX41" s="123">
        <v>8</v>
      </c>
      <c r="AY41" s="124"/>
      <c r="AZ41" s="124"/>
      <c r="BA41" s="126"/>
      <c r="BB41" s="127">
        <v>6</v>
      </c>
      <c r="BC41" s="128"/>
      <c r="BD41" s="129"/>
      <c r="BE41" s="130"/>
      <c r="BF41" s="90"/>
      <c r="BG41" s="90"/>
    </row>
    <row r="42" spans="2:59" ht="60" customHeight="1">
      <c r="B42" s="340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131" t="s">
        <v>32</v>
      </c>
      <c r="W42" s="33"/>
      <c r="X42" s="33"/>
      <c r="Y42" s="113"/>
      <c r="Z42" s="113"/>
      <c r="AA42" s="113"/>
      <c r="AB42" s="344"/>
      <c r="AC42" s="345"/>
      <c r="AD42" s="346"/>
      <c r="AE42" s="312" t="s">
        <v>33</v>
      </c>
      <c r="AF42" s="313"/>
      <c r="AG42" s="313"/>
      <c r="AH42" s="313"/>
      <c r="AI42" s="313"/>
      <c r="AJ42" s="313"/>
      <c r="AK42" s="313"/>
      <c r="AL42" s="313"/>
      <c r="AM42" s="313"/>
      <c r="AN42" s="313"/>
      <c r="AO42" s="314"/>
      <c r="AP42" s="123"/>
      <c r="AQ42" s="124"/>
      <c r="AR42" s="124"/>
      <c r="AS42" s="125"/>
      <c r="AT42" s="123"/>
      <c r="AU42" s="124"/>
      <c r="AV42" s="124"/>
      <c r="AW42" s="125"/>
      <c r="AX42" s="123"/>
      <c r="AY42" s="124"/>
      <c r="AZ42" s="124"/>
      <c r="BA42" s="126"/>
      <c r="BB42" s="127"/>
      <c r="BC42" s="128"/>
      <c r="BD42" s="129"/>
      <c r="BE42" s="130"/>
      <c r="BF42" s="90"/>
      <c r="BG42" s="90"/>
    </row>
    <row r="43" spans="2:59" ht="60" customHeight="1">
      <c r="B43" s="34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131" t="s">
        <v>98</v>
      </c>
      <c r="U43" s="131"/>
      <c r="V43" s="132"/>
      <c r="W43" s="33"/>
      <c r="X43" s="33"/>
      <c r="Y43" s="133"/>
      <c r="Z43" s="133"/>
      <c r="AA43" s="133"/>
      <c r="AB43" s="344"/>
      <c r="AC43" s="345"/>
      <c r="AD43" s="346"/>
      <c r="AE43" s="312" t="s">
        <v>34</v>
      </c>
      <c r="AF43" s="313"/>
      <c r="AG43" s="313"/>
      <c r="AH43" s="313"/>
      <c r="AI43" s="313"/>
      <c r="AJ43" s="313"/>
      <c r="AK43" s="313"/>
      <c r="AL43" s="313"/>
      <c r="AM43" s="313"/>
      <c r="AN43" s="313"/>
      <c r="AO43" s="314"/>
      <c r="AP43" s="123"/>
      <c r="AQ43" s="124"/>
      <c r="AR43" s="124"/>
      <c r="AS43" s="125"/>
      <c r="AT43" s="123"/>
      <c r="AU43" s="124"/>
      <c r="AV43" s="124"/>
      <c r="AW43" s="125"/>
      <c r="AX43" s="123"/>
      <c r="AY43" s="124"/>
      <c r="AZ43" s="124"/>
      <c r="BA43" s="126"/>
      <c r="BB43" s="127"/>
      <c r="BC43" s="128"/>
      <c r="BD43" s="129"/>
      <c r="BE43" s="130"/>
      <c r="BF43" s="90"/>
      <c r="BG43" s="90"/>
    </row>
    <row r="44" spans="2:59" ht="60" customHeight="1">
      <c r="B44" s="34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2" t="s">
        <v>99</v>
      </c>
      <c r="U44" s="332"/>
      <c r="V44" s="132"/>
      <c r="W44" s="33"/>
      <c r="X44" s="33"/>
      <c r="Y44" s="113"/>
      <c r="Z44" s="113"/>
      <c r="AA44" s="113"/>
      <c r="AB44" s="344"/>
      <c r="AC44" s="345"/>
      <c r="AD44" s="346"/>
      <c r="AE44" s="312" t="s">
        <v>21</v>
      </c>
      <c r="AF44" s="313"/>
      <c r="AG44" s="313"/>
      <c r="AH44" s="313"/>
      <c r="AI44" s="313"/>
      <c r="AJ44" s="313"/>
      <c r="AK44" s="313"/>
      <c r="AL44" s="313"/>
      <c r="AM44" s="313"/>
      <c r="AN44" s="313"/>
      <c r="AO44" s="314"/>
      <c r="AP44" s="123"/>
      <c r="AQ44" s="124"/>
      <c r="AR44" s="124"/>
      <c r="AS44" s="125"/>
      <c r="AT44" s="123"/>
      <c r="AU44" s="124">
        <f>AX44+BB44</f>
        <v>9</v>
      </c>
      <c r="AV44" s="124"/>
      <c r="AW44" s="125"/>
      <c r="AX44" s="123">
        <v>5</v>
      </c>
      <c r="AY44" s="124"/>
      <c r="AZ44" s="124"/>
      <c r="BA44" s="126"/>
      <c r="BB44" s="127">
        <v>4</v>
      </c>
      <c r="BC44" s="128"/>
      <c r="BD44" s="129"/>
      <c r="BE44" s="130"/>
      <c r="BF44" s="90"/>
      <c r="BG44" s="90"/>
    </row>
    <row r="45" spans="2:59" ht="60" customHeight="1">
      <c r="B45" s="34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2" t="s">
        <v>100</v>
      </c>
      <c r="U45" s="332"/>
      <c r="V45" s="332"/>
      <c r="W45" s="332"/>
      <c r="X45" s="33"/>
      <c r="Y45" s="113"/>
      <c r="Z45" s="113"/>
      <c r="AA45" s="113"/>
      <c r="AB45" s="344"/>
      <c r="AC45" s="345"/>
      <c r="AD45" s="346"/>
      <c r="AE45" s="312" t="s">
        <v>22</v>
      </c>
      <c r="AF45" s="313"/>
      <c r="AG45" s="313"/>
      <c r="AH45" s="313"/>
      <c r="AI45" s="313"/>
      <c r="AJ45" s="313"/>
      <c r="AK45" s="313"/>
      <c r="AL45" s="313"/>
      <c r="AM45" s="313"/>
      <c r="AN45" s="313"/>
      <c r="AO45" s="314"/>
      <c r="AP45" s="123"/>
      <c r="AQ45" s="124"/>
      <c r="AR45" s="124"/>
      <c r="AS45" s="125"/>
      <c r="AT45" s="123"/>
      <c r="AU45" s="124"/>
      <c r="AV45" s="124"/>
      <c r="AW45" s="125"/>
      <c r="AX45" s="123"/>
      <c r="AY45" s="124"/>
      <c r="AZ45" s="124"/>
      <c r="BA45" s="126"/>
      <c r="BB45" s="127"/>
      <c r="BC45" s="128"/>
      <c r="BD45" s="129"/>
      <c r="BE45" s="130"/>
      <c r="BF45" s="90"/>
      <c r="BG45" s="90"/>
    </row>
    <row r="46" spans="2:59" ht="60" customHeight="1" thickBot="1">
      <c r="B46" s="34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32" t="s">
        <v>101</v>
      </c>
      <c r="U46" s="332"/>
      <c r="V46" s="332"/>
      <c r="W46" s="332"/>
      <c r="X46" s="332"/>
      <c r="Y46" s="332"/>
      <c r="Z46" s="332"/>
      <c r="AA46" s="113"/>
      <c r="AB46" s="347"/>
      <c r="AC46" s="348"/>
      <c r="AD46" s="349"/>
      <c r="AE46" s="333" t="s">
        <v>35</v>
      </c>
      <c r="AF46" s="334"/>
      <c r="AG46" s="334"/>
      <c r="AH46" s="334"/>
      <c r="AI46" s="334"/>
      <c r="AJ46" s="334"/>
      <c r="AK46" s="334"/>
      <c r="AL46" s="334"/>
      <c r="AM46" s="334"/>
      <c r="AN46" s="334"/>
      <c r="AO46" s="335"/>
      <c r="AP46" s="134"/>
      <c r="AQ46" s="135"/>
      <c r="AR46" s="135"/>
      <c r="AS46" s="136"/>
      <c r="AT46" s="134"/>
      <c r="AU46" s="135"/>
      <c r="AV46" s="135"/>
      <c r="AW46" s="136"/>
      <c r="AX46" s="134"/>
      <c r="AY46" s="135"/>
      <c r="AZ46" s="135"/>
      <c r="BA46" s="137"/>
      <c r="BB46" s="138"/>
      <c r="BC46" s="139"/>
      <c r="BD46" s="140"/>
      <c r="BE46" s="141"/>
      <c r="BF46" s="90"/>
      <c r="BG46" s="90"/>
    </row>
    <row r="47" spans="2:59" ht="25.5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142"/>
      <c r="X47" s="142"/>
      <c r="Y47" s="142"/>
      <c r="Z47" s="142"/>
      <c r="AA47" s="142"/>
      <c r="AB47" s="142"/>
      <c r="AC47" s="142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</row>
    <row r="48" spans="2:59" ht="25.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142"/>
      <c r="X48" s="142"/>
      <c r="Y48" s="142"/>
      <c r="Z48" s="142"/>
      <c r="AA48" s="142"/>
      <c r="AB48" s="142"/>
      <c r="AC48" s="142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</row>
    <row r="49" spans="2:59" ht="138.7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144"/>
      <c r="W49" s="144"/>
      <c r="X49" s="144"/>
      <c r="Y49" s="145"/>
      <c r="Z49" s="145"/>
      <c r="AA49" s="145"/>
      <c r="AB49" s="145"/>
      <c r="AC49" s="145"/>
      <c r="AD49" s="145"/>
      <c r="AE49" s="145"/>
      <c r="AF49" s="326" t="s">
        <v>106</v>
      </c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146"/>
      <c r="BE49" s="90"/>
      <c r="BF49" s="90"/>
      <c r="BG49" s="90"/>
    </row>
    <row r="50" spans="2:59" ht="251.2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10"/>
      <c r="V50" s="147" t="s">
        <v>36</v>
      </c>
      <c r="W50" s="148"/>
      <c r="X50" s="157"/>
      <c r="Y50" s="154"/>
      <c r="Z50" s="150"/>
      <c r="AA50" s="361" t="s">
        <v>64</v>
      </c>
      <c r="AB50" s="361"/>
      <c r="AC50" s="361"/>
      <c r="AD50" s="361"/>
      <c r="AE50" s="361"/>
      <c r="AF50" s="361"/>
      <c r="AG50" s="361"/>
      <c r="AH50" s="361"/>
      <c r="AI50" s="152"/>
      <c r="AJ50" s="327" t="s">
        <v>63</v>
      </c>
      <c r="AK50" s="327"/>
      <c r="AL50" s="327"/>
      <c r="AM50" s="327"/>
      <c r="AN50" s="327"/>
      <c r="AO50" s="327"/>
      <c r="AP50" s="327"/>
      <c r="AQ50" s="327"/>
      <c r="AR50" s="149"/>
      <c r="AS50" s="149"/>
      <c r="AT50" s="150"/>
      <c r="AU50" s="360" t="s">
        <v>65</v>
      </c>
      <c r="AV50" s="360"/>
      <c r="AW50" s="360"/>
      <c r="AX50" s="360"/>
      <c r="AY50" s="360"/>
      <c r="AZ50" s="360"/>
      <c r="BA50" s="90"/>
      <c r="BB50" s="90"/>
      <c r="BC50" s="90"/>
      <c r="BD50" s="90"/>
      <c r="BE50" s="90"/>
      <c r="BF50" s="90"/>
      <c r="BG50" s="90"/>
    </row>
    <row r="51" spans="2:59" ht="24.7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110"/>
      <c r="V51" s="147"/>
      <c r="W51" s="148"/>
      <c r="X51" s="153"/>
      <c r="Y51" s="154"/>
      <c r="Z51" s="154"/>
      <c r="AA51" s="151"/>
      <c r="AB51" s="90"/>
      <c r="AC51" s="151"/>
      <c r="AD51" s="151"/>
      <c r="AE51" s="155"/>
      <c r="AF51" s="151"/>
      <c r="AG51" s="90"/>
      <c r="AH51" s="145"/>
      <c r="AI51" s="145"/>
      <c r="AJ51" s="145"/>
      <c r="AK51" s="156"/>
      <c r="AL51" s="156"/>
      <c r="AM51" s="156"/>
      <c r="AN51" s="145"/>
      <c r="AO51" s="147"/>
      <c r="AP51" s="148"/>
      <c r="AQ51" s="148"/>
      <c r="AR51" s="157"/>
      <c r="AS51" s="157"/>
      <c r="AT51" s="154"/>
      <c r="AU51" s="151"/>
      <c r="AV51" s="151"/>
      <c r="AW51" s="151"/>
      <c r="AX51" s="155"/>
      <c r="AY51" s="151"/>
      <c r="AZ51" s="151"/>
      <c r="BA51" s="90"/>
      <c r="BB51" s="90"/>
      <c r="BC51" s="90"/>
      <c r="BD51" s="90"/>
      <c r="BE51" s="90"/>
      <c r="BF51" s="90"/>
      <c r="BG51" s="90"/>
    </row>
    <row r="52" spans="2:59" s="20" customFormat="1" ht="39.75" customHeight="1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158"/>
      <c r="AE52" s="159"/>
      <c r="AF52" s="159"/>
      <c r="AG52" s="158"/>
      <c r="AH52" s="160"/>
      <c r="AI52" s="160"/>
      <c r="AJ52" s="160"/>
      <c r="AK52" s="160"/>
      <c r="AL52" s="160"/>
      <c r="AM52" s="160"/>
      <c r="AN52" s="160"/>
      <c r="AO52" s="159"/>
      <c r="AP52" s="161"/>
      <c r="AQ52" s="159"/>
      <c r="AR52" s="158"/>
      <c r="AS52" s="162"/>
      <c r="AT52" s="158"/>
      <c r="AU52" s="163"/>
      <c r="AV52" s="158"/>
      <c r="AW52" s="159"/>
      <c r="AX52" s="159"/>
      <c r="AY52" s="159"/>
      <c r="AZ52" s="159"/>
      <c r="BA52" s="158"/>
      <c r="BB52" s="158"/>
      <c r="BC52" s="158"/>
      <c r="BD52" s="158"/>
      <c r="BE52" s="158"/>
      <c r="BF52" s="158"/>
      <c r="BG52" s="158"/>
    </row>
    <row r="53" spans="21:53" ht="14.25" customHeight="1">
      <c r="U53" s="2"/>
      <c r="V53" s="18"/>
      <c r="W53" s="18"/>
      <c r="X53" s="18"/>
      <c r="Y53" s="21"/>
      <c r="Z53" s="21"/>
      <c r="AA53" s="21"/>
      <c r="AB53" s="21"/>
      <c r="AC53" s="21"/>
      <c r="AD53" s="2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2:53" ht="60" customHeight="1">
      <c r="B54" s="329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21"/>
      <c r="AE54" s="19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21:29" ht="90" customHeight="1">
      <c r="U55" s="2"/>
      <c r="V55" s="2"/>
      <c r="W55" s="2"/>
      <c r="Y55" s="2"/>
      <c r="Z55" s="2"/>
      <c r="AA55" s="2"/>
      <c r="AB55" s="2"/>
      <c r="AC55" s="2"/>
    </row>
    <row r="58" spans="42:52" ht="81.75" customHeight="1"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</sheetData>
  <sheetProtection/>
  <mergeCells count="115">
    <mergeCell ref="AU50:AZ50"/>
    <mergeCell ref="AA50:AH50"/>
    <mergeCell ref="B36:AD36"/>
    <mergeCell ref="B31:AD31"/>
    <mergeCell ref="T25:V25"/>
    <mergeCell ref="T26:V26"/>
    <mergeCell ref="W34:AD34"/>
    <mergeCell ref="W35:AD35"/>
    <mergeCell ref="T34:V34"/>
    <mergeCell ref="B32:BE32"/>
    <mergeCell ref="T33:V33"/>
    <mergeCell ref="W33:AD33"/>
    <mergeCell ref="T35:V35"/>
    <mergeCell ref="T24:V24"/>
    <mergeCell ref="W24:AD24"/>
    <mergeCell ref="T46:Z46"/>
    <mergeCell ref="B37:AD37"/>
    <mergeCell ref="AE46:AO46"/>
    <mergeCell ref="AE45:AO45"/>
    <mergeCell ref="B38:AD38"/>
    <mergeCell ref="B39:B46"/>
    <mergeCell ref="AB39:AD46"/>
    <mergeCell ref="AE39:AO39"/>
    <mergeCell ref="U40:V40"/>
    <mergeCell ref="AE40:AO40"/>
    <mergeCell ref="U41:V41"/>
    <mergeCell ref="AF49:BC49"/>
    <mergeCell ref="AJ50:AQ50"/>
    <mergeCell ref="B52:AC52"/>
    <mergeCell ref="B54:AC54"/>
    <mergeCell ref="U39:V39"/>
    <mergeCell ref="AE42:AO42"/>
    <mergeCell ref="AE43:AO43"/>
    <mergeCell ref="T44:U44"/>
    <mergeCell ref="AE44:AO44"/>
    <mergeCell ref="T45:W45"/>
    <mergeCell ref="AE41:AO41"/>
    <mergeCell ref="B19:BE19"/>
    <mergeCell ref="T22:V22"/>
    <mergeCell ref="T27:V27"/>
    <mergeCell ref="W27:AC27"/>
    <mergeCell ref="BI19:BI21"/>
    <mergeCell ref="B20:BE20"/>
    <mergeCell ref="T21:V21"/>
    <mergeCell ref="W21:AD21"/>
    <mergeCell ref="T23:V23"/>
    <mergeCell ref="W22:AD22"/>
    <mergeCell ref="T29:V29"/>
    <mergeCell ref="W29:AC29"/>
    <mergeCell ref="T30:V30"/>
    <mergeCell ref="W30:AC30"/>
    <mergeCell ref="T28:V28"/>
    <mergeCell ref="W28:AC28"/>
    <mergeCell ref="W23:AD23"/>
    <mergeCell ref="W25:AD25"/>
    <mergeCell ref="W26:AD26"/>
    <mergeCell ref="BK15:BK17"/>
    <mergeCell ref="AX16:AX17"/>
    <mergeCell ref="AY16:BA16"/>
    <mergeCell ref="BB16:BB17"/>
    <mergeCell ref="BC16:BE16"/>
    <mergeCell ref="T18:V18"/>
    <mergeCell ref="W18:AD18"/>
    <mergeCell ref="AT14:AT17"/>
    <mergeCell ref="AU14:AU17"/>
    <mergeCell ref="AV14:AV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W14:AW1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B11:B17"/>
    <mergeCell ref="T11:V17"/>
    <mergeCell ref="W11:AD17"/>
    <mergeCell ref="AE11:AF13"/>
    <mergeCell ref="AG11:AN13"/>
    <mergeCell ref="AO11:AO17"/>
    <mergeCell ref="T8:V8"/>
    <mergeCell ref="W8:AB8"/>
    <mergeCell ref="AD8:AS8"/>
    <mergeCell ref="AZ8:BE8"/>
    <mergeCell ref="W9:Z9"/>
    <mergeCell ref="AE9:AQ9"/>
    <mergeCell ref="W6:AB6"/>
    <mergeCell ref="AD6:AS6"/>
    <mergeCell ref="AZ6:BC6"/>
    <mergeCell ref="A7:V7"/>
    <mergeCell ref="W7:AB7"/>
    <mergeCell ref="AE7:AS7"/>
    <mergeCell ref="AZ7:BD7"/>
    <mergeCell ref="U1:AX1"/>
    <mergeCell ref="B2:BA2"/>
    <mergeCell ref="B3:BA3"/>
    <mergeCell ref="T4:U4"/>
    <mergeCell ref="X4:AO4"/>
    <mergeCell ref="B5:V5"/>
    <mergeCell ref="X5:AQ5"/>
    <mergeCell ref="AU5:AY5"/>
    <mergeCell ref="AZ5:BD5"/>
  </mergeCells>
  <printOptions/>
  <pageMargins left="0.3937007874015748" right="0" top="0.5905511811023623" bottom="0.1968503937007874" header="0" footer="0"/>
  <pageSetup fitToHeight="2" fitToWidth="1" horizontalDpi="300" verticalDpi="300" orientation="landscape" paperSize="9" scale="1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2021-05-26T07:11:00Z</cp:lastPrinted>
  <dcterms:created xsi:type="dcterms:W3CDTF">2014-01-13T08:19:54Z</dcterms:created>
  <dcterms:modified xsi:type="dcterms:W3CDTF">2021-07-28T11:19:34Z</dcterms:modified>
  <cp:category/>
  <cp:version/>
  <cp:contentType/>
  <cp:contentStatus/>
</cp:coreProperties>
</file>